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E:\Hong\Desktop\"/>
    </mc:Choice>
  </mc:AlternateContent>
  <xr:revisionPtr revIDLastSave="0" documentId="13_ncr:1_{84D0B702-62E0-4A2E-97C1-0AA7A074D2D3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Biểu 2" sheetId="1" r:id="rId1"/>
    <sheet name="Sheet2" sheetId="2" r:id="rId2"/>
    <sheet name="Sheet3" sheetId="3" r:id="rId3"/>
  </sheets>
  <externalReferences>
    <externalReference r:id="rId4"/>
  </externalReferences>
  <definedNames>
    <definedName name="GV_TiH">[1]Sheet3!$A$6:$H$10</definedName>
    <definedName name="_xlnm.Print_Titles" localSheetId="0">'Biểu 2'!$8:$8</definedName>
  </definedNames>
  <calcPr calcId="191029"/>
</workbook>
</file>

<file path=xl/calcChain.xml><?xml version="1.0" encoding="utf-8"?>
<calcChain xmlns="http://schemas.openxmlformats.org/spreadsheetml/2006/main">
  <c r="AN51" i="2" l="1"/>
  <c r="AM51" i="2"/>
  <c r="AO51" i="2" s="1"/>
  <c r="AK51" i="2"/>
  <c r="AJ51" i="2"/>
  <c r="AH51" i="2"/>
  <c r="AG51" i="2"/>
  <c r="AI51" i="2" s="1"/>
  <c r="AE51" i="2"/>
  <c r="AR51" i="2" s="1"/>
  <c r="AZ51" i="2" s="1"/>
  <c r="AC51" i="2"/>
  <c r="X51" i="2"/>
  <c r="D51" i="2"/>
  <c r="AN50" i="2"/>
  <c r="AM50" i="2"/>
  <c r="AO50" i="2" s="1"/>
  <c r="AK50" i="2"/>
  <c r="AJ50" i="2"/>
  <c r="AH50" i="2"/>
  <c r="AG50" i="2"/>
  <c r="AI50" i="2" s="1"/>
  <c r="AE50" i="2"/>
  <c r="AR50" i="2" s="1"/>
  <c r="AZ50" i="2" s="1"/>
  <c r="AC50" i="2"/>
  <c r="X50" i="2"/>
  <c r="D50" i="2"/>
  <c r="Y50" i="2" l="1"/>
  <c r="Z50" i="2" s="1"/>
  <c r="AP50" i="2"/>
  <c r="AX50" i="2" s="1"/>
  <c r="Y51" i="2"/>
  <c r="Z51" i="2" s="1"/>
  <c r="AP51" i="2"/>
  <c r="AL50" i="2"/>
  <c r="AS50" i="2"/>
  <c r="BA50" i="2" s="1"/>
  <c r="AL51" i="2"/>
  <c r="AS51" i="2"/>
  <c r="BA51" i="2" s="1"/>
  <c r="AX51" i="2"/>
  <c r="AT50" i="2"/>
  <c r="BB50" i="2" s="1"/>
  <c r="AT51" i="2"/>
  <c r="BB51" i="2" s="1"/>
  <c r="AU50" i="2"/>
  <c r="BC50" i="2" s="1"/>
  <c r="AU51" i="2"/>
  <c r="BC51" i="2" s="1"/>
  <c r="AQ50" i="2"/>
  <c r="AY50" i="2" s="1"/>
  <c r="AQ51" i="2"/>
  <c r="AY51" i="2" s="1"/>
  <c r="AF50" i="2"/>
  <c r="AF51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4" i="2"/>
  <c r="AS164" i="2"/>
  <c r="AT164" i="2"/>
  <c r="AU164" i="2"/>
  <c r="AV164" i="2"/>
  <c r="AW164" i="2"/>
  <c r="AX164" i="2"/>
  <c r="AY164" i="2"/>
  <c r="AZ164" i="2"/>
  <c r="BA164" i="2"/>
  <c r="BB164" i="2"/>
  <c r="BC164" i="2"/>
  <c r="D164" i="2"/>
  <c r="AV51" i="2" l="1"/>
  <c r="AW51" i="2" s="1"/>
  <c r="AV50" i="2"/>
  <c r="AW50" i="2" s="1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AI154" i="2"/>
  <c r="AJ154" i="2"/>
  <c r="AK154" i="2"/>
  <c r="AL154" i="2"/>
  <c r="AM154" i="2"/>
  <c r="AN154" i="2"/>
  <c r="AO154" i="2"/>
  <c r="AP154" i="2"/>
  <c r="AQ154" i="2"/>
  <c r="AR154" i="2"/>
  <c r="AS154" i="2"/>
  <c r="AT154" i="2"/>
  <c r="AU154" i="2"/>
  <c r="AV154" i="2"/>
  <c r="AW154" i="2"/>
  <c r="AX154" i="2"/>
  <c r="AY154" i="2"/>
  <c r="AZ154" i="2"/>
  <c r="BA154" i="2"/>
  <c r="BB154" i="2"/>
  <c r="BC154" i="2"/>
  <c r="D154" i="2"/>
  <c r="E147" i="2" l="1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U147" i="2"/>
  <c r="AV147" i="2"/>
  <c r="AW147" i="2"/>
  <c r="AX147" i="2"/>
  <c r="AY147" i="2"/>
  <c r="AZ147" i="2"/>
  <c r="BA147" i="2"/>
  <c r="BB147" i="2"/>
  <c r="BC147" i="2"/>
  <c r="D147" i="2"/>
  <c r="E129" i="2" l="1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BC129" i="2"/>
  <c r="D129" i="2"/>
  <c r="E119" i="2" l="1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AY119" i="2"/>
  <c r="AZ119" i="2"/>
  <c r="BA119" i="2"/>
  <c r="BB119" i="2"/>
  <c r="BC119" i="2"/>
  <c r="D119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D110" i="2"/>
  <c r="E97" i="2" l="1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W97" i="2"/>
  <c r="AA97" i="2"/>
  <c r="AB97" i="2"/>
  <c r="AD97" i="2"/>
  <c r="AG97" i="2"/>
  <c r="AM97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Y88" i="2"/>
  <c r="AA88" i="2"/>
  <c r="AB88" i="2"/>
  <c r="D88" i="2"/>
  <c r="E79" i="2" l="1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D79" i="2"/>
  <c r="E70" i="2" l="1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D70" i="2"/>
  <c r="E60" i="2" l="1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D60" i="2"/>
  <c r="F55" i="2" l="1"/>
  <c r="G55" i="2"/>
  <c r="H55" i="2"/>
  <c r="I55" i="2"/>
  <c r="J55" i="2"/>
  <c r="K55" i="2"/>
  <c r="L55" i="2"/>
  <c r="M55" i="2"/>
  <c r="N55" i="2"/>
  <c r="O55" i="2"/>
  <c r="Q55" i="2"/>
  <c r="R55" i="2"/>
  <c r="S55" i="2"/>
  <c r="T55" i="2"/>
  <c r="U55" i="2"/>
  <c r="V55" i="2"/>
  <c r="W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E49" i="2" l="1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D49" i="2"/>
  <c r="E44" i="2" l="1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AA44" i="2"/>
  <c r="AB44" i="2"/>
  <c r="AP44" i="2"/>
  <c r="AR44" i="2"/>
  <c r="AU44" i="2"/>
  <c r="D4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AA34" i="2"/>
  <c r="AB34" i="2"/>
  <c r="AD34" i="2"/>
  <c r="AE34" i="2"/>
  <c r="AG34" i="2"/>
  <c r="AH34" i="2"/>
  <c r="D34" i="2"/>
  <c r="E13" i="2" l="1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D13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D5" i="2"/>
  <c r="L28" i="1"/>
  <c r="J28" i="1"/>
  <c r="L17" i="1"/>
  <c r="J17" i="1"/>
  <c r="F98" i="1" l="1"/>
  <c r="G98" i="1"/>
  <c r="H98" i="1"/>
  <c r="I98" i="1"/>
  <c r="J98" i="1"/>
  <c r="K98" i="1"/>
  <c r="L98" i="1"/>
  <c r="M98" i="1"/>
  <c r="N98" i="1"/>
  <c r="E98" i="1"/>
  <c r="AN160" i="2" l="1"/>
  <c r="AM160" i="2"/>
  <c r="AK160" i="2"/>
  <c r="AJ160" i="2"/>
  <c r="AH160" i="2"/>
  <c r="AG160" i="2"/>
  <c r="AE160" i="2"/>
  <c r="AD160" i="2"/>
  <c r="AF160" i="2" s="1"/>
  <c r="AC160" i="2"/>
  <c r="Z160" i="2"/>
  <c r="AI160" i="2" l="1"/>
  <c r="AL160" i="2"/>
  <c r="AO160" i="2"/>
  <c r="AU160" i="2"/>
  <c r="AP160" i="2"/>
  <c r="AS160" i="2"/>
  <c r="BA160" i="2" s="1"/>
  <c r="AQ160" i="2"/>
  <c r="AY160" i="2" s="1"/>
  <c r="AR160" i="2"/>
  <c r="AZ160" i="2" s="1"/>
  <c r="AT160" i="2"/>
  <c r="BB160" i="2" s="1"/>
  <c r="AX160" i="2" l="1"/>
  <c r="BC160" i="2"/>
  <c r="AV160" i="2"/>
  <c r="AW160" i="2" s="1"/>
  <c r="AN150" i="2" l="1"/>
  <c r="AM150" i="2"/>
  <c r="AK150" i="2"/>
  <c r="AJ150" i="2"/>
  <c r="AH150" i="2"/>
  <c r="AG150" i="2"/>
  <c r="AI150" i="2" s="1"/>
  <c r="AE150" i="2"/>
  <c r="AD150" i="2"/>
  <c r="AC150" i="2"/>
  <c r="AL150" i="2" l="1"/>
  <c r="X150" i="2"/>
  <c r="AF150" i="2"/>
  <c r="Y150" i="2"/>
  <c r="Z150" i="2" l="1"/>
  <c r="AN125" i="2" l="1"/>
  <c r="AM125" i="2"/>
  <c r="AK125" i="2"/>
  <c r="AJ125" i="2"/>
  <c r="AH125" i="2"/>
  <c r="AG125" i="2"/>
  <c r="AE125" i="2"/>
  <c r="AD125" i="2"/>
  <c r="AN124" i="2"/>
  <c r="AM124" i="2"/>
  <c r="AK124" i="2"/>
  <c r="AJ124" i="2"/>
  <c r="AH124" i="2"/>
  <c r="AG124" i="2"/>
  <c r="AE124" i="2"/>
  <c r="AD124" i="2"/>
  <c r="AN123" i="2"/>
  <c r="AM123" i="2"/>
  <c r="AK123" i="2"/>
  <c r="AJ123" i="2"/>
  <c r="AH123" i="2"/>
  <c r="AG123" i="2"/>
  <c r="AE123" i="2"/>
  <c r="AD123" i="2"/>
  <c r="AN121" i="2"/>
  <c r="AM121" i="2"/>
  <c r="AK121" i="2"/>
  <c r="AJ121" i="2"/>
  <c r="AH121" i="2"/>
  <c r="AG121" i="2"/>
  <c r="AE121" i="2"/>
  <c r="AD121" i="2"/>
  <c r="AN120" i="2"/>
  <c r="AM120" i="2"/>
  <c r="AK120" i="2"/>
  <c r="AJ120" i="2"/>
  <c r="AH120" i="2"/>
  <c r="AG120" i="2"/>
  <c r="AE120" i="2"/>
  <c r="AD120" i="2"/>
  <c r="AI106" i="2" l="1"/>
  <c r="AL106" i="2"/>
  <c r="AO106" i="2"/>
  <c r="X99" i="2" l="1"/>
  <c r="V99" i="2"/>
  <c r="V98" i="2" s="1"/>
  <c r="V97" i="2" s="1"/>
  <c r="D99" i="2"/>
  <c r="AN98" i="2"/>
  <c r="AK98" i="2"/>
  <c r="AK97" i="2" s="1"/>
  <c r="AJ98" i="2"/>
  <c r="AH98" i="2"/>
  <c r="AE98" i="2"/>
  <c r="AE97" i="2" s="1"/>
  <c r="AC98" i="2"/>
  <c r="AC97" i="2" s="1"/>
  <c r="D98" i="2"/>
  <c r="D97" i="2" s="1"/>
  <c r="AN93" i="2"/>
  <c r="AM93" i="2"/>
  <c r="AE93" i="2"/>
  <c r="AD93" i="2"/>
  <c r="AN92" i="2"/>
  <c r="AM92" i="2"/>
  <c r="AE92" i="2"/>
  <c r="AD92" i="2"/>
  <c r="AN91" i="2"/>
  <c r="AM91" i="2"/>
  <c r="AE91" i="2"/>
  <c r="AD91" i="2"/>
  <c r="AN90" i="2"/>
  <c r="AM90" i="2"/>
  <c r="AE90" i="2"/>
  <c r="AD90" i="2"/>
  <c r="AN88" i="2"/>
  <c r="AK88" i="2"/>
  <c r="AJ88" i="2"/>
  <c r="AH88" i="2"/>
  <c r="AG88" i="2"/>
  <c r="AE88" i="2"/>
  <c r="AC88" i="2"/>
  <c r="AO98" i="2" l="1"/>
  <c r="AO97" i="2" s="1"/>
  <c r="AN97" i="2"/>
  <c r="AL98" i="2"/>
  <c r="AL97" i="2" s="1"/>
  <c r="AJ97" i="2"/>
  <c r="AI98" i="2"/>
  <c r="AI97" i="2" s="1"/>
  <c r="AH97" i="2"/>
  <c r="AO88" i="2"/>
  <c r="AM88" i="2"/>
  <c r="AF88" i="2"/>
  <c r="AD88" i="2"/>
  <c r="AU98" i="2"/>
  <c r="AU97" i="2" s="1"/>
  <c r="AL88" i="2"/>
  <c r="Y90" i="2"/>
  <c r="X93" i="2"/>
  <c r="AF98" i="2"/>
  <c r="AF97" i="2" s="1"/>
  <c r="AT98" i="2"/>
  <c r="AT97" i="2" s="1"/>
  <c r="X91" i="2"/>
  <c r="X90" i="2"/>
  <c r="X92" i="2"/>
  <c r="X98" i="2"/>
  <c r="X97" i="2" s="1"/>
  <c r="Y98" i="2"/>
  <c r="Y97" i="2" s="1"/>
  <c r="AQ98" i="2"/>
  <c r="AQ97" i="2" s="1"/>
  <c r="AR98" i="2"/>
  <c r="AP98" i="2"/>
  <c r="AP97" i="2" s="1"/>
  <c r="AS98" i="2"/>
  <c r="AS97" i="2" s="1"/>
  <c r="AT88" i="2"/>
  <c r="AI88" i="2"/>
  <c r="AU88" i="2"/>
  <c r="Y92" i="2"/>
  <c r="Y93" i="2"/>
  <c r="Y91" i="2"/>
  <c r="AZ98" i="2" l="1"/>
  <c r="AZ97" i="2" s="1"/>
  <c r="AR97" i="2"/>
  <c r="BC98" i="2"/>
  <c r="BC97" i="2" s="1"/>
  <c r="AZ88" i="2"/>
  <c r="AR88" i="2"/>
  <c r="Z88" i="2"/>
  <c r="X88" i="2"/>
  <c r="AV88" i="2"/>
  <c r="AQ88" i="2"/>
  <c r="AX88" i="2"/>
  <c r="AP88" i="2"/>
  <c r="BA88" i="2"/>
  <c r="AS88" i="2"/>
  <c r="Z98" i="2"/>
  <c r="Z97" i="2" s="1"/>
  <c r="BB98" i="2"/>
  <c r="BB97" i="2" s="1"/>
  <c r="AY98" i="2"/>
  <c r="AY97" i="2" s="1"/>
  <c r="BA98" i="2"/>
  <c r="BA97" i="2" s="1"/>
  <c r="AX98" i="2"/>
  <c r="AX97" i="2" s="1"/>
  <c r="AV98" i="2"/>
  <c r="AV97" i="2" s="1"/>
  <c r="BC88" i="2"/>
  <c r="BB88" i="2"/>
  <c r="AY88" i="2"/>
  <c r="AW88" i="2" l="1"/>
  <c r="AW98" i="2"/>
  <c r="AW97" i="2" s="1"/>
  <c r="AN84" i="2" l="1"/>
  <c r="AM84" i="2"/>
  <c r="AK84" i="2"/>
  <c r="AJ84" i="2"/>
  <c r="AH84" i="2"/>
  <c r="AG84" i="2"/>
  <c r="AE84" i="2"/>
  <c r="AD84" i="2"/>
  <c r="AN83" i="2"/>
  <c r="AM83" i="2"/>
  <c r="AK83" i="2"/>
  <c r="AJ83" i="2"/>
  <c r="AL83" i="2" s="1"/>
  <c r="AH83" i="2"/>
  <c r="AG83" i="2"/>
  <c r="AE83" i="2"/>
  <c r="AD83" i="2"/>
  <c r="AN82" i="2"/>
  <c r="AM82" i="2"/>
  <c r="AK82" i="2"/>
  <c r="AJ82" i="2"/>
  <c r="AH82" i="2"/>
  <c r="AG82" i="2"/>
  <c r="AE82" i="2"/>
  <c r="AD82" i="2"/>
  <c r="AN81" i="2"/>
  <c r="AM81" i="2"/>
  <c r="AK81" i="2"/>
  <c r="AJ81" i="2"/>
  <c r="AH81" i="2"/>
  <c r="AG81" i="2"/>
  <c r="AE81" i="2"/>
  <c r="AD81" i="2"/>
  <c r="AI82" i="2" l="1"/>
  <c r="AL82" i="2"/>
  <c r="AI83" i="2"/>
  <c r="AL84" i="2"/>
  <c r="AI84" i="2"/>
  <c r="AL81" i="2"/>
  <c r="AI81" i="2"/>
  <c r="AF82" i="2"/>
  <c r="AF83" i="2"/>
  <c r="AF81" i="2"/>
  <c r="AF84" i="2"/>
  <c r="X73" i="2" l="1"/>
  <c r="X75" i="2"/>
  <c r="X74" i="2"/>
  <c r="Y73" i="2"/>
  <c r="Y74" i="2"/>
  <c r="Y75" i="2"/>
  <c r="AN66" i="2" l="1"/>
  <c r="AM66" i="2"/>
  <c r="AK66" i="2"/>
  <c r="AJ66" i="2"/>
  <c r="X66" i="2" s="1"/>
  <c r="AN65" i="2"/>
  <c r="AM65" i="2"/>
  <c r="AK65" i="2"/>
  <c r="AJ65" i="2"/>
  <c r="AN64" i="2"/>
  <c r="AM64" i="2"/>
  <c r="AK64" i="2"/>
  <c r="AJ64" i="2"/>
  <c r="AN63" i="2"/>
  <c r="AM63" i="2"/>
  <c r="AK63" i="2"/>
  <c r="AJ63" i="2"/>
  <c r="AN62" i="2"/>
  <c r="AM62" i="2"/>
  <c r="AK62" i="2"/>
  <c r="AJ62" i="2"/>
  <c r="X63" i="2" l="1"/>
  <c r="X65" i="2"/>
  <c r="Y63" i="2"/>
  <c r="Y62" i="2"/>
  <c r="Y64" i="2"/>
  <c r="Y66" i="2"/>
  <c r="Y65" i="2"/>
  <c r="X62" i="2"/>
  <c r="X64" i="2"/>
  <c r="AR55" i="2" l="1"/>
  <c r="AQ55" i="2"/>
  <c r="AP55" i="2"/>
  <c r="Y55" i="2"/>
  <c r="X55" i="2"/>
  <c r="P55" i="2"/>
  <c r="E55" i="2"/>
  <c r="D55" i="2"/>
  <c r="BB55" i="2" l="1"/>
  <c r="AT55" i="2"/>
  <c r="BA55" i="2"/>
  <c r="AS55" i="2"/>
  <c r="BC55" i="2"/>
  <c r="AU55" i="2"/>
  <c r="AX55" i="2"/>
  <c r="AY55" i="2"/>
  <c r="AZ55" i="2"/>
  <c r="AW55" i="2" l="1"/>
  <c r="AV55" i="2"/>
  <c r="BC44" i="2"/>
  <c r="AZ44" i="2"/>
  <c r="AX44" i="2"/>
  <c r="AN44" i="2"/>
  <c r="AM44" i="2"/>
  <c r="AK44" i="2"/>
  <c r="AJ44" i="2"/>
  <c r="AH44" i="2"/>
  <c r="AG44" i="2"/>
  <c r="AE44" i="2"/>
  <c r="AD44" i="2"/>
  <c r="AC44" i="2"/>
  <c r="Z44" i="2"/>
  <c r="AL44" i="2" l="1"/>
  <c r="AF44" i="2"/>
  <c r="AS44" i="2"/>
  <c r="AT44" i="2"/>
  <c r="AO44" i="2"/>
  <c r="AI44" i="2"/>
  <c r="AY44" i="2" l="1"/>
  <c r="AQ44" i="2"/>
  <c r="BB44" i="2"/>
  <c r="BA44" i="2"/>
  <c r="AW44" i="2" l="1"/>
  <c r="AV44" i="2"/>
  <c r="AK40" i="2"/>
  <c r="AJ40" i="2"/>
  <c r="AN35" i="2"/>
  <c r="AN34" i="2" s="1"/>
  <c r="AM35" i="2"/>
  <c r="AM34" i="2" s="1"/>
  <c r="AK35" i="2"/>
  <c r="AK34" i="2" s="1"/>
  <c r="AJ35" i="2"/>
  <c r="AI35" i="2"/>
  <c r="AI34" i="2" s="1"/>
  <c r="AF35" i="2"/>
  <c r="AF34" i="2" s="1"/>
  <c r="AC35" i="2"/>
  <c r="AC34" i="2" s="1"/>
  <c r="Z35" i="2"/>
  <c r="Z34" i="2" s="1"/>
  <c r="AL35" i="2" l="1"/>
  <c r="AL34" i="2" s="1"/>
  <c r="AJ34" i="2"/>
  <c r="AO35" i="2"/>
  <c r="AO34" i="2" s="1"/>
  <c r="AR35" i="2"/>
  <c r="AT35" i="2"/>
  <c r="AS35" i="2"/>
  <c r="AS34" i="2" s="1"/>
  <c r="AU35" i="2"/>
  <c r="AU34" i="2" s="1"/>
  <c r="AP35" i="2"/>
  <c r="AP34" i="2" s="1"/>
  <c r="AQ35" i="2"/>
  <c r="AQ34" i="2" s="1"/>
  <c r="AZ35" i="2" l="1"/>
  <c r="AZ34" i="2" s="1"/>
  <c r="AR34" i="2"/>
  <c r="BB35" i="2"/>
  <c r="BB34" i="2" s="1"/>
  <c r="AT34" i="2"/>
  <c r="BA35" i="2"/>
  <c r="BA34" i="2" s="1"/>
  <c r="BC35" i="2"/>
  <c r="BC34" i="2" s="1"/>
  <c r="AY35" i="2"/>
  <c r="AY34" i="2" s="1"/>
  <c r="AX35" i="2"/>
  <c r="AX34" i="2" s="1"/>
  <c r="AV35" i="2"/>
  <c r="AV34" i="2" s="1"/>
  <c r="AW35" i="2" l="1"/>
  <c r="AW34" i="2" s="1"/>
  <c r="AN24" i="2" l="1"/>
  <c r="AM24" i="2"/>
  <c r="AK24" i="2"/>
  <c r="AJ24" i="2"/>
  <c r="AH24" i="2"/>
  <c r="AG24" i="2"/>
  <c r="AE24" i="2"/>
  <c r="AD24" i="2"/>
  <c r="AC24" i="2"/>
  <c r="AL24" i="2" l="1"/>
  <c r="AI24" i="2"/>
  <c r="X24" i="2"/>
  <c r="Y24" i="2"/>
  <c r="AF24" i="2"/>
  <c r="Z24" i="2" l="1"/>
</calcChain>
</file>

<file path=xl/sharedStrings.xml><?xml version="1.0" encoding="utf-8"?>
<sst xmlns="http://schemas.openxmlformats.org/spreadsheetml/2006/main" count="1783" uniqueCount="213">
  <si>
    <t>STT</t>
  </si>
  <si>
    <t>Tiểu học  Tân Kim</t>
  </si>
  <si>
    <t>Tiểu học Thị Trấn Cần Giuộc</t>
  </si>
  <si>
    <t>Tiểu học Nguyễn Thái Bình</t>
  </si>
  <si>
    <t>Khu phố 1</t>
  </si>
  <si>
    <t>Khu phố 2</t>
  </si>
  <si>
    <t>Tiểu học Thuận Thành</t>
  </si>
  <si>
    <t>Thuận Thành</t>
  </si>
  <si>
    <t>Tiểu học Đông Thạnh</t>
  </si>
  <si>
    <t>Đông Thạnh</t>
  </si>
  <si>
    <t>Tân Tập</t>
  </si>
  <si>
    <t>Tiểu học Tân Tập</t>
  </si>
  <si>
    <t>Ấp Tân Đông</t>
  </si>
  <si>
    <t>Ấp Tân Chánh</t>
  </si>
  <si>
    <t>Ấp Tân Thành</t>
  </si>
  <si>
    <t>Ấp Tân Hòa</t>
  </si>
  <si>
    <t>Ấp Vĩnh Hòa</t>
  </si>
  <si>
    <t>Tiểu học Tân Tập 1</t>
  </si>
  <si>
    <t>ấp Tân Quí</t>
  </si>
  <si>
    <t>ấp Tân Đại</t>
  </si>
  <si>
    <t>Tiểu học Phước Vĩnh Đông</t>
  </si>
  <si>
    <t>Tiểu học Phước Lại</t>
  </si>
  <si>
    <t>Ấp Phước Thới</t>
  </si>
  <si>
    <t>Tiểu học Trần Chí Nam</t>
  </si>
  <si>
    <t>Tiểu học Long Hậu</t>
  </si>
  <si>
    <t>Tiểu học Mỹ Lộc</t>
  </si>
  <si>
    <t>xã Mỹ Lộc</t>
  </si>
  <si>
    <t>Ấp Thanh Ba</t>
  </si>
  <si>
    <t>Tiểu học Lộc Tiền</t>
  </si>
  <si>
    <t>Tiểu học Phước Lâm</t>
  </si>
  <si>
    <t>Tiểu học Long Thượng</t>
  </si>
  <si>
    <t>Ấp Long Thạnh</t>
  </si>
  <si>
    <t>Long Thượng</t>
  </si>
  <si>
    <t>Ấp Long Hưng</t>
  </si>
  <si>
    <t>Ấp Long Thới</t>
  </si>
  <si>
    <t>Ấp Tân Điền</t>
  </si>
  <si>
    <t>Tiểu học Phước Lý</t>
  </si>
  <si>
    <t>Phước Lý</t>
  </si>
  <si>
    <t>Tiểu học Rạch Núi</t>
  </si>
  <si>
    <t>Ấp Bắc</t>
  </si>
  <si>
    <t>Ấp Tây</t>
  </si>
  <si>
    <t>Long Phụng</t>
  </si>
  <si>
    <t>Phước Vĩnh Tây</t>
  </si>
  <si>
    <t>TH&amp;THCS Phước Vĩnh Tây (TH)</t>
  </si>
  <si>
    <t>TH&amp;THCS Long Phụng(TH)</t>
  </si>
  <si>
    <t>Ấp 1</t>
  </si>
  <si>
    <t>Long An</t>
  </si>
  <si>
    <t>Ấp 2</t>
  </si>
  <si>
    <t>TH&amp;THCS Phước Hậu(TH)</t>
  </si>
  <si>
    <t>Ấp Trong</t>
  </si>
  <si>
    <t>Phước Hậu</t>
  </si>
  <si>
    <t>Ấp Long Giêng</t>
  </si>
  <si>
    <t>Ấp Long Khánh</t>
  </si>
  <si>
    <t xml:space="preserve">Tổng cộng </t>
  </si>
  <si>
    <t>Điểm chính</t>
  </si>
  <si>
    <t>Điểm phụ</t>
  </si>
  <si>
    <t>(Kèm theo Kế hoạch số        /KH-UBND ngày   /5/2024 của UBND huyện)</t>
  </si>
  <si>
    <t>Tên đơn vị trường học</t>
  </si>
  <si>
    <t>Tên xã/ Thị trấn</t>
  </si>
  <si>
    <t>Tổng số tuyển sinh vào lớp 1</t>
  </si>
  <si>
    <t>Dự kiến số lớp 1</t>
  </si>
  <si>
    <t>Dự kiến số lớp tại điểm chính</t>
  </si>
  <si>
    <t>Dự kiến số lớp tại điểm phụ</t>
  </si>
  <si>
    <t>Số HS tại điểm phụ</t>
  </si>
  <si>
    <t>Số HS tại điểm chính</t>
  </si>
  <si>
    <t>Số lớp bán trú</t>
  </si>
  <si>
    <t>Số học sinh bàn trú</t>
  </si>
  <si>
    <t>Ghi chú</t>
  </si>
  <si>
    <t>Ấp Vĩnh Phước</t>
  </si>
  <si>
    <t>Ấp Phước Lý</t>
  </si>
  <si>
    <t>Ấp Phú Ân</t>
  </si>
  <si>
    <t>Ấp Phú Thành</t>
  </si>
  <si>
    <t>Đơn vị</t>
  </si>
  <si>
    <t>Điểm trường/Địa chỉ</t>
  </si>
  <si>
    <t>Năm học 2023-2024</t>
  </si>
  <si>
    <t>Năm học 2024-2025</t>
  </si>
  <si>
    <t>Tổng số</t>
  </si>
  <si>
    <t>Lớp 1</t>
  </si>
  <si>
    <t>Lớp 2</t>
  </si>
  <si>
    <t>Lớp 3</t>
  </si>
  <si>
    <t>Lớp 4</t>
  </si>
  <si>
    <t>Lớp 5</t>
  </si>
  <si>
    <t>Số GV</t>
  </si>
  <si>
    <t>Số phòng học</t>
  </si>
  <si>
    <t>Nhu cầu giáo viên so với tỷ lệ GV/lớp</t>
  </si>
  <si>
    <t>Cần tuyển bổ sung</t>
  </si>
  <si>
    <t>Học sinh</t>
  </si>
  <si>
    <t>Lớp</t>
  </si>
  <si>
    <t>Tổng</t>
  </si>
  <si>
    <t>GD
TiH</t>
  </si>
  <si>
    <t>Thể chất</t>
  </si>
  <si>
    <t>Nghệ thuật</t>
  </si>
  <si>
    <t>Ngoại ngữ</t>
  </si>
  <si>
    <t>Tin học và Công nghệ</t>
  </si>
  <si>
    <t>Trải nghiệm</t>
  </si>
  <si>
    <t>BQ</t>
  </si>
  <si>
    <t>TH&amp;CN</t>
  </si>
  <si>
    <t>Tổng số tuyển</t>
  </si>
  <si>
    <t>Vĩnh Phước</t>
  </si>
  <si>
    <t>Phú Ân</t>
  </si>
  <si>
    <t>TC</t>
  </si>
  <si>
    <t>TH Long Thượng</t>
  </si>
  <si>
    <t>Điểm chính ( Ấp Long Thạnh)</t>
  </si>
  <si>
    <t>(Tháng 9/2024 có 4 giáo viên tiểu học về hưu)</t>
  </si>
  <si>
    <t>Điểrm Phụ 9( Ấp Tân Điền)</t>
  </si>
  <si>
    <t>TH&amp;THCS Phước Hậu</t>
  </si>
  <si>
    <t>Điểm phụ (ấp Ngoài)</t>
  </si>
  <si>
    <t>Điểm chính (ấp Long Giêng)</t>
  </si>
  <si>
    <t xml:space="preserve">Ấp Ngoài </t>
  </si>
  <si>
    <t xml:space="preserve">Điểm chính </t>
  </si>
  <si>
    <t xml:space="preserve">Điểm phụ </t>
  </si>
  <si>
    <t>Ấp Lộc Tiền</t>
  </si>
  <si>
    <t>Ấp Lộc Hậu</t>
  </si>
  <si>
    <t xml:space="preserve"> Lộc Tiền, Mỹ Lộc, Cần Giuộc, Long An</t>
  </si>
  <si>
    <t>Ấp Lộc Trung</t>
  </si>
  <si>
    <t>Ấp Kế Mỹ</t>
  </si>
  <si>
    <t>Khu phố Hòa Thuận 2</t>
  </si>
  <si>
    <t>Thị trấn Cần Giuộc</t>
  </si>
  <si>
    <t>Ấp Phước Hưng 1</t>
  </si>
  <si>
    <t>Phước Lâm</t>
  </si>
  <si>
    <t>Ấp Phước Hưng 2</t>
  </si>
  <si>
    <t>Ấp Phước Thuận</t>
  </si>
  <si>
    <t>Ấp Phước Kế</t>
  </si>
  <si>
    <t>Đường 835A, 
Ấp Phước Hưng 1, 
xã Phước Lâm.</t>
  </si>
  <si>
    <t>Ấp Thuận Nam</t>
  </si>
  <si>
    <t>Thuận Tây 1</t>
  </si>
  <si>
    <t>Ấp Thuận Tây 2</t>
  </si>
  <si>
    <t>Ấp Thuận Đông</t>
  </si>
  <si>
    <t>Ấp Thuận Bắc</t>
  </si>
  <si>
    <t>Ấp 3, 4</t>
  </si>
  <si>
    <t>Thuận Nam/
 ấp Thuận Nam, 
xã Thuận Thành</t>
  </si>
  <si>
    <t>Thuận Đông/
 Ấp Thuận Bắc,
 xã Thuận Thành</t>
  </si>
  <si>
    <t>TH&amp;THCS Long An</t>
  </si>
  <si>
    <t>Dự kiến 3 HS lớp 1 chưa hoàn thành NH 23.24</t>
  </si>
  <si>
    <t>Ấp 4</t>
  </si>
  <si>
    <t>Tân Lân</t>
  </si>
  <si>
    <t>Ấp 1, xã Long An</t>
  </si>
  <si>
    <t>Ấp Tây Phú</t>
  </si>
  <si>
    <t>Ấp Chánh Nhứt</t>
  </si>
  <si>
    <t>Ấp Chánh Nhì</t>
  </si>
  <si>
    <t>Ấp Phú Thạnh</t>
  </si>
  <si>
    <t>TH&amp;THCS
 Long Phụng</t>
  </si>
  <si>
    <t>Ấp Phú Thạnh-LP</t>
  </si>
  <si>
    <t>Ấp Trung</t>
  </si>
  <si>
    <t>Ấp Nam</t>
  </si>
  <si>
    <t>Ấp Tân Quang 1</t>
  </si>
  <si>
    <t>Ấp Tân Quang 2</t>
  </si>
  <si>
    <t>Cây Sơn</t>
  </si>
  <si>
    <t>Tân Quang</t>
  </si>
  <si>
    <t>Ấp Trung (1 phần)</t>
  </si>
  <si>
    <t>Ấp 1 (giáp ranh)</t>
  </si>
  <si>
    <t>ấp Tây, xã Đông Thạnh
huyện Cần Giuộc
tỉnh Long An</t>
  </si>
  <si>
    <t xml:space="preserve">Ngoài địa bàn có thể thêm khoảng 15 học sinh </t>
  </si>
  <si>
    <t>Tân Đông, Tân Tập</t>
  </si>
  <si>
    <t>ấp Tân Quí, Tân Tập</t>
  </si>
  <si>
    <t xml:space="preserve"> Điểm chính - Ấp Thạnh Trung</t>
  </si>
  <si>
    <t>Điểm- Vĩnh Thạnh</t>
  </si>
  <si>
    <t>2 điểm trường</t>
  </si>
  <si>
    <t>Ấp Thạnh Trung</t>
  </si>
  <si>
    <t>xã Phước Vĩnh Đông</t>
  </si>
  <si>
    <t>Ấp Vĩnh Thạnh</t>
  </si>
  <si>
    <t>TH&amp;THCS 
Phước Vĩnh Tây</t>
  </si>
  <si>
    <t>TH&amp;THCS PVTây</t>
  </si>
  <si>
    <t>28.3</t>
  </si>
  <si>
    <t>Ấp 3</t>
  </si>
  <si>
    <t>Ấp 2/5, xã Long Hậu</t>
  </si>
  <si>
    <t>Long Hậu</t>
  </si>
  <si>
    <t>Ấp 2/5</t>
  </si>
  <si>
    <t>Ấp 2/6</t>
  </si>
  <si>
    <t>ấp Tân Thanh A 
xã Phước Lại</t>
  </si>
  <si>
    <t>Ấp Tân Thanh A</t>
  </si>
  <si>
    <t>Phước Lại</t>
  </si>
  <si>
    <t>Ấp Tân Thanh B</t>
  </si>
  <si>
    <t>Ấp Lũy</t>
  </si>
  <si>
    <t>Ấp Lũy xã Phước Lại</t>
  </si>
  <si>
    <t>1 (Âm nhạc)</t>
  </si>
  <si>
    <t>Tiểu học Trần Chí nam</t>
  </si>
  <si>
    <t>Ấp Long Bào</t>
  </si>
  <si>
    <t>Ấp Mương Chài</t>
  </si>
  <si>
    <t>Khu phố 3</t>
  </si>
  <si>
    <t>Khu phố 4</t>
  </si>
  <si>
    <t>Con cán bộ công chức viên chức công tác tại các cơ quan, phòng ban của huyện và thị trấn</t>
  </si>
  <si>
    <t>Tiểu học  Nguyễn Thái Bình</t>
  </si>
  <si>
    <t>Điểm 1 ( Khu phố 1, thị trấn Cần Giuộc)</t>
  </si>
  <si>
    <t>Điểm 2 ( Khu phố 4, thị trấn Cần Giuộc)</t>
  </si>
  <si>
    <t xml:space="preserve">Thị trấn Cần Giuộc </t>
  </si>
  <si>
    <t xml:space="preserve">Khu phố Phước Thuận </t>
  </si>
  <si>
    <t xml:space="preserve">Khu phố Hòa Thuận I </t>
  </si>
  <si>
    <t xml:space="preserve">Khu phố Thanh Ba </t>
  </si>
  <si>
    <t>Khu phố Hòa Thuận II</t>
  </si>
  <si>
    <t xml:space="preserve">Tiểu học
 Thị trấn Cần Giuộc </t>
  </si>
  <si>
    <t>Số 10 đường Trương 
Văn Bang, Khu phố 3
Thị trấn Cần Giuộc</t>
  </si>
  <si>
    <t>Long Phú</t>
  </si>
  <si>
    <t>Kim Định</t>
  </si>
  <si>
    <t>Thanh Hà</t>
  </si>
  <si>
    <t>Trị Yên</t>
  </si>
  <si>
    <t>Tân Phước</t>
  </si>
  <si>
    <t>Tân Xuân</t>
  </si>
  <si>
    <t>Kim Điền</t>
  </si>
  <si>
    <t>Tiểu học Tân Kim</t>
  </si>
  <si>
    <t>Điểm chính ( Long Phú)</t>
  </si>
  <si>
    <t>Điểm phụ (Kim Điền)</t>
  </si>
  <si>
    <r>
      <t xml:space="preserve">BẢNG SỐ LIỆU DỰ KIẾN CHỈ TIÊU PHÂN TUYẾN TUYỂN SINH LỚP 1 NĂM HỌC </t>
    </r>
    <r>
      <rPr>
        <b/>
        <sz val="11"/>
        <color indexed="2"/>
        <rFont val="Times New Roman"/>
        <family val="1"/>
      </rPr>
      <t>2024 - 2025</t>
    </r>
  </si>
  <si>
    <t>BẢNG SỐ LIỆU DỰ KIẾN CHỈ TIÊU PHÂN TUYẾN TUYỂN SINH LỚP 1 NĂM HỌC 2024 - 2025</t>
  </si>
  <si>
    <t>(Đính kèm Kế hoạch số               /KH-UBND ngày    /5/2024 của UBND huyện)</t>
  </si>
  <si>
    <t>Phụ lục 2</t>
  </si>
  <si>
    <t>Tên khu phố/ấp</t>
  </si>
  <si>
    <t>Theo thăm dò ý kiến phụ huynh sẽ có 13 trẻ (Gồm 2 trẻ Thuận Nam, 11 trẻ ở Thuận Tây 1 và Thuận Tây 2 
có nguyện vọng tuyển sinh tại các trường TH Long Hòa(CĐ), TH Nguyễn Văn Tiến (CĐ) TH Phước Lâm</t>
  </si>
  <si>
    <t>Ấp Lộc Tiền (Các tổ 1, 2, 3, 4/1; ,4/2; 4/3, 5, 7, 9, 11, 13, 15, 17, 19, 21, 23, 25, 27, 29/1, 29/2)</t>
  </si>
  <si>
    <t>Ấp Chánh Nhì (giáp ranh)</t>
  </si>
  <si>
    <t>Ấp Rạch Bọng</t>
  </si>
  <si>
    <t>Ấp Đông An</t>
  </si>
  <si>
    <t>Ấp Đông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</si>
</sst>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#"/>
    <numFmt numFmtId="167" formatCode="#,##0.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indexed="64"/>
      <name val="Times New Roman"/>
      <family val="1"/>
    </font>
    <font>
      <b/>
      <sz val="12"/>
      <color rgb="FF7030A0"/>
      <name val="Times New Roman"/>
      <family val="1"/>
    </font>
    <font>
      <b/>
      <sz val="12"/>
      <color indexed="64"/>
      <name val="Times New Roman"/>
      <family val="1"/>
    </font>
    <font>
      <i/>
      <sz val="12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indexed="2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color rgb="FF7030A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indexed="64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/>
      <right style="thin">
        <color rgb="FF7030A0"/>
      </right>
      <top/>
      <bottom style="dashed">
        <color theme="5" tint="-0.24994659260841701"/>
      </bottom>
      <diagonal/>
    </border>
    <border>
      <left style="thin">
        <color rgb="FF7030A0"/>
      </left>
      <right style="thin">
        <color rgb="FF7030A0"/>
      </right>
      <top/>
      <bottom style="dashed">
        <color theme="5" tint="-0.2499465926084170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auto="1"/>
      </left>
      <right style="thin">
        <color rgb="FF7030A0"/>
      </right>
      <top/>
      <bottom/>
      <diagonal/>
    </border>
    <border>
      <left style="thin">
        <color auto="1"/>
      </left>
      <right style="thin">
        <color rgb="FF7030A0"/>
      </right>
      <top/>
      <bottom style="dashed">
        <color theme="5" tint="-0.2499465926084170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0"/>
  </cellStyleXfs>
  <cellXfs count="3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2" fillId="2" borderId="0" xfId="0" applyFont="1" applyFill="1"/>
    <xf numFmtId="0" fontId="7" fillId="3" borderId="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165" fontId="8" fillId="3" borderId="16" xfId="1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7" fontId="9" fillId="4" borderId="3" xfId="0" applyNumberFormat="1" applyFont="1" applyFill="1" applyBorder="1" applyAlignment="1">
      <alignment horizontal="center" vertical="center" wrapText="1"/>
    </xf>
    <xf numFmtId="166" fontId="9" fillId="4" borderId="4" xfId="0" applyNumberFormat="1" applyFont="1" applyFill="1" applyBorder="1" applyAlignment="1">
      <alignment horizontal="center" vertical="center" wrapText="1"/>
    </xf>
    <xf numFmtId="167" fontId="9" fillId="4" borderId="4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166" fontId="9" fillId="3" borderId="4" xfId="0" applyNumberFormat="1" applyFont="1" applyFill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10" fillId="3" borderId="4" xfId="0" applyFont="1" applyFill="1" applyBorder="1" applyAlignment="1">
      <alignment horizontal="right" vertical="center"/>
    </xf>
    <xf numFmtId="166" fontId="9" fillId="4" borderId="6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167" fontId="7" fillId="4" borderId="4" xfId="0" applyNumberFormat="1" applyFont="1" applyFill="1" applyBorder="1" applyAlignment="1">
      <alignment horizontal="center" vertical="center" wrapText="1"/>
    </xf>
    <xf numFmtId="166" fontId="3" fillId="4" borderId="4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right" vertical="center"/>
    </xf>
    <xf numFmtId="166" fontId="8" fillId="3" borderId="16" xfId="0" applyNumberFormat="1" applyFont="1" applyFill="1" applyBorder="1" applyAlignment="1">
      <alignment horizontal="center" vertical="center"/>
    </xf>
    <xf numFmtId="165" fontId="8" fillId="3" borderId="16" xfId="1" applyNumberFormat="1" applyFont="1" applyFill="1" applyBorder="1" applyAlignment="1">
      <alignment vertical="center"/>
    </xf>
    <xf numFmtId="166" fontId="9" fillId="4" borderId="8" xfId="0" applyNumberFormat="1" applyFont="1" applyFill="1" applyBorder="1" applyAlignment="1">
      <alignment horizontal="center" vertical="center" wrapText="1"/>
    </xf>
    <xf numFmtId="166" fontId="9" fillId="6" borderId="4" xfId="0" applyNumberFormat="1" applyFont="1" applyFill="1" applyBorder="1" applyAlignment="1">
      <alignment horizontal="center" vertical="center" wrapText="1"/>
    </xf>
    <xf numFmtId="166" fontId="9" fillId="4" borderId="10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center"/>
    </xf>
    <xf numFmtId="0" fontId="2" fillId="0" borderId="0" xfId="0" applyFont="1"/>
    <xf numFmtId="0" fontId="2" fillId="0" borderId="4" xfId="2" applyFont="1" applyBorder="1"/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166" fontId="9" fillId="4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5" xfId="0" applyFont="1" applyBorder="1"/>
    <xf numFmtId="0" fontId="2" fillId="0" borderId="22" xfId="0" applyFont="1" applyBorder="1" applyAlignment="1">
      <alignment horizontal="center"/>
    </xf>
    <xf numFmtId="0" fontId="2" fillId="0" borderId="22" xfId="0" applyFont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3" borderId="0" xfId="0" applyFont="1" applyFill="1"/>
    <xf numFmtId="0" fontId="17" fillId="3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167" fontId="7" fillId="5" borderId="4" xfId="0" applyNumberFormat="1" applyFont="1" applyFill="1" applyBorder="1" applyAlignment="1">
      <alignment horizontal="center" vertical="center" wrapText="1"/>
    </xf>
    <xf numFmtId="166" fontId="18" fillId="4" borderId="4" xfId="0" applyNumberFormat="1" applyFont="1" applyFill="1" applyBorder="1" applyAlignment="1">
      <alignment horizontal="center"/>
    </xf>
    <xf numFmtId="0" fontId="10" fillId="3" borderId="19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 wrapText="1"/>
    </xf>
    <xf numFmtId="166" fontId="19" fillId="3" borderId="22" xfId="0" applyNumberFormat="1" applyFont="1" applyFill="1" applyBorder="1" applyAlignment="1">
      <alignment horizontal="center" vertical="center" wrapText="1"/>
    </xf>
    <xf numFmtId="166" fontId="18" fillId="3" borderId="22" xfId="0" applyNumberFormat="1" applyFont="1" applyFill="1" applyBorder="1" applyAlignment="1">
      <alignment horizontal="center" vertical="center" wrapText="1"/>
    </xf>
    <xf numFmtId="1" fontId="3" fillId="3" borderId="22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3" fillId="3" borderId="22" xfId="0" applyFont="1" applyFill="1" applyBorder="1"/>
    <xf numFmtId="0" fontId="10" fillId="3" borderId="22" xfId="0" applyFont="1" applyFill="1" applyBorder="1" applyAlignment="1">
      <alignment horizontal="right" vertical="center"/>
    </xf>
    <xf numFmtId="166" fontId="19" fillId="4" borderId="6" xfId="0" applyNumberFormat="1" applyFont="1" applyFill="1" applyBorder="1" applyAlignment="1">
      <alignment horizontal="center" vertical="center" wrapText="1"/>
    </xf>
    <xf numFmtId="166" fontId="19" fillId="4" borderId="10" xfId="0" applyNumberFormat="1" applyFont="1" applyFill="1" applyBorder="1" applyAlignment="1">
      <alignment horizontal="center" vertical="center" wrapText="1"/>
    </xf>
    <xf numFmtId="167" fontId="18" fillId="4" borderId="22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/>
    </xf>
    <xf numFmtId="166" fontId="3" fillId="4" borderId="22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wrapText="1"/>
    </xf>
    <xf numFmtId="0" fontId="17" fillId="3" borderId="3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center" vertical="center"/>
    </xf>
    <xf numFmtId="166" fontId="21" fillId="6" borderId="6" xfId="0" applyNumberFormat="1" applyFont="1" applyFill="1" applyBorder="1" applyAlignment="1">
      <alignment horizontal="center" vertical="center" wrapText="1"/>
    </xf>
    <xf numFmtId="166" fontId="21" fillId="6" borderId="10" xfId="0" applyNumberFormat="1" applyFont="1" applyFill="1" applyBorder="1" applyAlignment="1">
      <alignment horizontal="center" vertical="center" wrapText="1"/>
    </xf>
    <xf numFmtId="167" fontId="22" fillId="6" borderId="4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/>
    </xf>
    <xf numFmtId="166" fontId="22" fillId="6" borderId="4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6" fontId="3" fillId="4" borderId="4" xfId="0" applyNumberFormat="1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7" fillId="3" borderId="14" xfId="0" applyFont="1" applyFill="1" applyBorder="1" applyAlignment="1">
      <alignment horizontal="left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/>
    </xf>
    <xf numFmtId="165" fontId="8" fillId="3" borderId="16" xfId="1" applyNumberFormat="1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 vertical="center"/>
    </xf>
    <xf numFmtId="166" fontId="9" fillId="3" borderId="22" xfId="0" applyNumberFormat="1" applyFont="1" applyFill="1" applyBorder="1" applyAlignment="1">
      <alignment horizontal="right" vertical="center" wrapText="1"/>
    </xf>
    <xf numFmtId="166" fontId="7" fillId="3" borderId="22" xfId="0" applyNumberFormat="1" applyFont="1" applyFill="1" applyBorder="1" applyAlignment="1">
      <alignment horizontal="right" vertical="center" wrapText="1"/>
    </xf>
    <xf numFmtId="0" fontId="3" fillId="3" borderId="22" xfId="0" applyFont="1" applyFill="1" applyBorder="1" applyAlignment="1">
      <alignment horizontal="right" vertical="center" wrapText="1"/>
    </xf>
    <xf numFmtId="1" fontId="3" fillId="3" borderId="22" xfId="0" applyNumberFormat="1" applyFont="1" applyFill="1" applyBorder="1" applyAlignment="1">
      <alignment horizontal="right" vertical="center" wrapText="1"/>
    </xf>
    <xf numFmtId="1" fontId="3" fillId="3" borderId="10" xfId="0" applyNumberFormat="1" applyFont="1" applyFill="1" applyBorder="1" applyAlignment="1">
      <alignment horizontal="right" vertical="center" wrapText="1"/>
    </xf>
    <xf numFmtId="167" fontId="7" fillId="4" borderId="22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right" vertical="center"/>
    </xf>
    <xf numFmtId="165" fontId="8" fillId="3" borderId="4" xfId="1" applyNumberFormat="1" applyFont="1" applyFill="1" applyBorder="1" applyAlignment="1">
      <alignment horizontal="center" vertical="center"/>
    </xf>
    <xf numFmtId="167" fontId="7" fillId="3" borderId="4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4" xfId="2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2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/>
    <xf numFmtId="0" fontId="16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4" fillId="0" borderId="4" xfId="0" applyFont="1" applyBorder="1"/>
    <xf numFmtId="0" fontId="4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14" fillId="0" borderId="4" xfId="0" applyFont="1" applyBorder="1"/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17" fillId="3" borderId="4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center" vertical="center" wrapText="1"/>
    </xf>
    <xf numFmtId="166" fontId="9" fillId="3" borderId="3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2" xfId="0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vertical="center" wrapText="1"/>
    </xf>
    <xf numFmtId="166" fontId="9" fillId="4" borderId="2" xfId="0" applyNumberFormat="1" applyFont="1" applyFill="1" applyBorder="1" applyAlignment="1">
      <alignment horizontal="center" vertical="center" wrapText="1"/>
    </xf>
    <xf numFmtId="166" fontId="9" fillId="4" borderId="3" xfId="0" applyNumberFormat="1" applyFont="1" applyFill="1" applyBorder="1" applyAlignment="1">
      <alignment horizontal="center" vertical="center" wrapText="1"/>
    </xf>
    <xf numFmtId="167" fontId="7" fillId="4" borderId="1" xfId="0" applyNumberFormat="1" applyFont="1" applyFill="1" applyBorder="1" applyAlignment="1">
      <alignment horizontal="center" vertical="center" wrapText="1"/>
    </xf>
    <xf numFmtId="167" fontId="7" fillId="4" borderId="2" xfId="0" applyNumberFormat="1" applyFont="1" applyFill="1" applyBorder="1" applyAlignment="1">
      <alignment horizontal="center" vertical="center" wrapText="1"/>
    </xf>
    <xf numFmtId="167" fontId="7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166" fontId="3" fillId="4" borderId="3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0" xfId="2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3" fontId="6" fillId="0" borderId="4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86"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</font>
      <fill>
        <patternFill patternType="solid">
          <fgColor rgb="FF92D050"/>
          <bgColor rgb="FF92D050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6</xdr:row>
      <xdr:rowOff>47625</xdr:rowOff>
    </xdr:from>
    <xdr:to>
      <xdr:col>6</xdr:col>
      <xdr:colOff>257175</xdr:colOff>
      <xdr:row>6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CA7713C-3981-4DCB-B8FB-47726DC7A6C3}"/>
            </a:ext>
          </a:extLst>
        </xdr:cNvPr>
        <xdr:cNvCxnSpPr/>
      </xdr:nvCxnSpPr>
      <xdr:spPr>
        <a:xfrm>
          <a:off x="4876800" y="1352550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638469596945700137_Ph&#7909;%20l&#7909;c%204%20Qui%20m&#244;%20n&#259;m%20h&#7885;c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CS"/>
      <sheetName val="Tiểu học"/>
      <sheetName val="Mầm non"/>
      <sheetName val="Sheet3"/>
    </sheetNames>
    <sheetDataSet>
      <sheetData sheetId="0"/>
      <sheetData sheetId="1"/>
      <sheetData sheetId="2"/>
      <sheetData sheetId="3">
        <row r="6">
          <cell r="A6">
            <v>1</v>
          </cell>
          <cell r="B6">
            <v>1.08</v>
          </cell>
          <cell r="C6">
            <v>0.12</v>
          </cell>
          <cell r="D6">
            <v>0.12</v>
          </cell>
          <cell r="E6">
            <v>0</v>
          </cell>
          <cell r="F6">
            <v>0</v>
          </cell>
          <cell r="G6">
            <v>0.18</v>
          </cell>
          <cell r="H6">
            <v>1.5000000000000002</v>
          </cell>
        </row>
        <row r="7">
          <cell r="A7">
            <v>2</v>
          </cell>
          <cell r="B7">
            <v>1.08</v>
          </cell>
          <cell r="C7">
            <v>0.12</v>
          </cell>
          <cell r="D7">
            <v>0.12</v>
          </cell>
          <cell r="E7">
            <v>0</v>
          </cell>
          <cell r="F7">
            <v>0</v>
          </cell>
          <cell r="G7">
            <v>0.18</v>
          </cell>
          <cell r="H7">
            <v>1.5000000000000002</v>
          </cell>
        </row>
        <row r="8">
          <cell r="A8">
            <v>3</v>
          </cell>
          <cell r="B8">
            <v>0.91</v>
          </cell>
          <cell r="C8">
            <v>0.09</v>
          </cell>
          <cell r="D8">
            <v>0.09</v>
          </cell>
          <cell r="E8">
            <v>0.18</v>
          </cell>
          <cell r="F8">
            <v>0.09</v>
          </cell>
          <cell r="G8">
            <v>0.14000000000000001</v>
          </cell>
          <cell r="H8">
            <v>1.5</v>
          </cell>
        </row>
        <row r="9">
          <cell r="A9">
            <v>4</v>
          </cell>
          <cell r="B9">
            <v>0.93</v>
          </cell>
          <cell r="C9">
            <v>0.09</v>
          </cell>
          <cell r="D9">
            <v>0.09</v>
          </cell>
          <cell r="E9">
            <v>0.18</v>
          </cell>
          <cell r="F9">
            <v>0.09</v>
          </cell>
          <cell r="G9">
            <v>0.13</v>
          </cell>
          <cell r="H9">
            <v>1.5100000000000002</v>
          </cell>
        </row>
        <row r="10">
          <cell r="A10">
            <v>5</v>
          </cell>
          <cell r="B10">
            <v>0.93</v>
          </cell>
          <cell r="C10">
            <v>0.09</v>
          </cell>
          <cell r="D10">
            <v>0.09</v>
          </cell>
          <cell r="E10">
            <v>0.18</v>
          </cell>
          <cell r="F10">
            <v>0.09</v>
          </cell>
          <cell r="G10">
            <v>0.13</v>
          </cell>
          <cell r="H10">
            <v>1.5100000000000002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56"/>
  <sheetViews>
    <sheetView tabSelected="1" topLeftCell="A4" zoomScaleNormal="100" workbookViewId="0">
      <pane xSplit="3" ySplit="5" topLeftCell="D9" activePane="bottomRight" state="frozen"/>
      <selection activeCell="A4" sqref="A4"/>
      <selection pane="topRight" activeCell="D4" sqref="D4"/>
      <selection pane="bottomLeft" activeCell="A6" sqref="A6"/>
      <selection pane="bottomRight" activeCell="F17" sqref="F17:F20"/>
    </sheetView>
  </sheetViews>
  <sheetFormatPr defaultColWidth="14.42578125" defaultRowHeight="15" customHeight="1"/>
  <cols>
    <col min="1" max="1" width="8.7109375" style="2" customWidth="1"/>
    <col min="2" max="2" width="32.28515625" style="34" customWidth="1"/>
    <col min="3" max="3" width="32.42578125" style="34" customWidth="1"/>
    <col min="4" max="4" width="19.28515625" style="2" customWidth="1"/>
    <col min="5" max="5" width="14" style="2" customWidth="1"/>
    <col min="6" max="6" width="11.85546875" style="2" customWidth="1"/>
    <col min="7" max="7" width="8.7109375" style="2" customWidth="1"/>
    <col min="8" max="8" width="8.85546875" style="3" customWidth="1"/>
    <col min="9" max="9" width="12.85546875" style="3" customWidth="1"/>
    <col min="10" max="10" width="12" style="34" customWidth="1"/>
    <col min="11" max="11" width="15.28515625" style="34" customWidth="1"/>
    <col min="12" max="14" width="8.85546875" style="34" customWidth="1"/>
    <col min="15" max="15" width="17.7109375" style="34" customWidth="1"/>
    <col min="16" max="16" width="0.85546875" style="34" customWidth="1"/>
    <col min="17" max="25" width="8.7109375" style="34" customWidth="1"/>
    <col min="26" max="16384" width="14.42578125" style="34"/>
  </cols>
  <sheetData>
    <row r="2" spans="1:15">
      <c r="A2" s="153" t="s">
        <v>202</v>
      </c>
      <c r="B2" s="154"/>
      <c r="C2" s="154"/>
      <c r="D2" s="154"/>
      <c r="E2" s="154"/>
      <c r="F2" s="154"/>
      <c r="G2" s="154"/>
      <c r="H2" s="154"/>
      <c r="I2" s="154"/>
    </row>
    <row r="3" spans="1:15" ht="15" customHeight="1">
      <c r="A3" s="155" t="s">
        <v>56</v>
      </c>
      <c r="B3" s="155"/>
      <c r="C3" s="155"/>
      <c r="D3" s="155"/>
      <c r="E3" s="155"/>
      <c r="F3" s="155"/>
      <c r="G3" s="155"/>
      <c r="H3" s="155"/>
      <c r="I3" s="155"/>
    </row>
    <row r="4" spans="1:15" ht="15" customHeight="1">
      <c r="A4" s="126"/>
      <c r="B4" s="126"/>
      <c r="C4" s="126"/>
      <c r="D4" s="126"/>
      <c r="E4" s="126"/>
      <c r="F4" s="126"/>
      <c r="G4" s="126"/>
      <c r="H4" s="126"/>
      <c r="I4" s="126"/>
      <c r="O4" s="34" t="s">
        <v>205</v>
      </c>
    </row>
    <row r="5" spans="1:15" ht="22.5" customHeight="1">
      <c r="A5" s="208" t="s">
        <v>203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</row>
    <row r="6" spans="1:15" ht="20.25" customHeight="1">
      <c r="A6" s="129"/>
      <c r="B6" s="129"/>
      <c r="C6" s="140" t="s">
        <v>204</v>
      </c>
      <c r="D6" s="140"/>
      <c r="E6" s="140"/>
      <c r="F6" s="140"/>
      <c r="G6" s="140"/>
      <c r="H6" s="140"/>
      <c r="I6" s="140"/>
      <c r="J6" s="140"/>
      <c r="K6" s="140"/>
      <c r="L6" s="129"/>
      <c r="M6" s="129"/>
      <c r="N6" s="129"/>
      <c r="O6" s="129"/>
    </row>
    <row r="8" spans="1:15" s="134" customFormat="1" ht="91.5" customHeight="1">
      <c r="A8" s="130" t="s">
        <v>0</v>
      </c>
      <c r="B8" s="131" t="s">
        <v>57</v>
      </c>
      <c r="C8" s="131" t="s">
        <v>206</v>
      </c>
      <c r="D8" s="130" t="s">
        <v>58</v>
      </c>
      <c r="E8" s="132" t="s">
        <v>59</v>
      </c>
      <c r="F8" s="132" t="s">
        <v>54</v>
      </c>
      <c r="G8" s="132" t="s">
        <v>55</v>
      </c>
      <c r="H8" s="132" t="s">
        <v>60</v>
      </c>
      <c r="I8" s="132" t="s">
        <v>61</v>
      </c>
      <c r="J8" s="133" t="s">
        <v>64</v>
      </c>
      <c r="K8" s="133" t="s">
        <v>62</v>
      </c>
      <c r="L8" s="133" t="s">
        <v>63</v>
      </c>
      <c r="M8" s="133" t="s">
        <v>65</v>
      </c>
      <c r="N8" s="133" t="s">
        <v>66</v>
      </c>
      <c r="O8" s="133" t="s">
        <v>67</v>
      </c>
    </row>
    <row r="9" spans="1:15">
      <c r="A9" s="179">
        <v>1</v>
      </c>
      <c r="B9" s="181" t="s">
        <v>36</v>
      </c>
      <c r="C9" s="4" t="s">
        <v>68</v>
      </c>
      <c r="D9" s="151" t="s">
        <v>37</v>
      </c>
      <c r="E9" s="42">
        <v>56</v>
      </c>
      <c r="F9" s="142">
        <v>144</v>
      </c>
      <c r="G9" s="142">
        <v>72</v>
      </c>
      <c r="H9" s="142">
        <v>6</v>
      </c>
      <c r="I9" s="142">
        <v>4</v>
      </c>
      <c r="J9" s="142">
        <v>144</v>
      </c>
      <c r="K9" s="142">
        <v>2</v>
      </c>
      <c r="L9" s="142">
        <v>72</v>
      </c>
      <c r="M9" s="143">
        <v>2</v>
      </c>
      <c r="N9" s="143">
        <v>72</v>
      </c>
      <c r="O9" s="146"/>
    </row>
    <row r="10" spans="1:15">
      <c r="A10" s="171"/>
      <c r="B10" s="190"/>
      <c r="C10" s="4" t="s">
        <v>69</v>
      </c>
      <c r="D10" s="158"/>
      <c r="E10" s="36">
        <v>60</v>
      </c>
      <c r="F10" s="143"/>
      <c r="G10" s="143"/>
      <c r="H10" s="143"/>
      <c r="I10" s="143"/>
      <c r="J10" s="142"/>
      <c r="K10" s="142"/>
      <c r="L10" s="142"/>
      <c r="M10" s="143"/>
      <c r="N10" s="143"/>
      <c r="O10" s="147"/>
    </row>
    <row r="11" spans="1:15">
      <c r="A11" s="171"/>
      <c r="B11" s="190"/>
      <c r="C11" s="4" t="s">
        <v>70</v>
      </c>
      <c r="D11" s="158"/>
      <c r="E11" s="36">
        <v>45</v>
      </c>
      <c r="F11" s="143"/>
      <c r="G11" s="143"/>
      <c r="H11" s="143"/>
      <c r="I11" s="143"/>
      <c r="J11" s="142"/>
      <c r="K11" s="142"/>
      <c r="L11" s="142"/>
      <c r="M11" s="143"/>
      <c r="N11" s="143"/>
      <c r="O11" s="147"/>
    </row>
    <row r="12" spans="1:15">
      <c r="A12" s="189"/>
      <c r="B12" s="191"/>
      <c r="C12" s="4" t="s">
        <v>71</v>
      </c>
      <c r="D12" s="152"/>
      <c r="E12" s="36">
        <v>55</v>
      </c>
      <c r="F12" s="143"/>
      <c r="G12" s="143"/>
      <c r="H12" s="143"/>
      <c r="I12" s="143"/>
      <c r="J12" s="142"/>
      <c r="K12" s="142"/>
      <c r="L12" s="142"/>
      <c r="M12" s="143"/>
      <c r="N12" s="143"/>
      <c r="O12" s="148"/>
    </row>
    <row r="13" spans="1:15" ht="15.75" customHeight="1">
      <c r="A13" s="164">
        <v>2</v>
      </c>
      <c r="B13" s="161" t="s">
        <v>30</v>
      </c>
      <c r="C13" s="4" t="s">
        <v>31</v>
      </c>
      <c r="D13" s="177" t="s">
        <v>32</v>
      </c>
      <c r="E13" s="313">
        <v>37</v>
      </c>
      <c r="F13" s="311">
        <v>145</v>
      </c>
      <c r="G13" s="149">
        <v>35</v>
      </c>
      <c r="H13" s="149">
        <v>5</v>
      </c>
      <c r="I13" s="149">
        <v>4</v>
      </c>
      <c r="J13" s="149">
        <v>145</v>
      </c>
      <c r="K13" s="149">
        <v>1</v>
      </c>
      <c r="L13" s="149">
        <v>35</v>
      </c>
      <c r="M13" s="149">
        <v>0</v>
      </c>
      <c r="N13" s="149">
        <v>0</v>
      </c>
      <c r="O13" s="141"/>
    </row>
    <row r="14" spans="1:15" ht="15.75" customHeight="1">
      <c r="A14" s="165"/>
      <c r="B14" s="162"/>
      <c r="C14" s="4" t="s">
        <v>33</v>
      </c>
      <c r="D14" s="309"/>
      <c r="E14" s="43">
        <v>42</v>
      </c>
      <c r="F14" s="312"/>
      <c r="G14" s="150"/>
      <c r="H14" s="150"/>
      <c r="I14" s="150"/>
      <c r="J14" s="149"/>
      <c r="K14" s="149"/>
      <c r="L14" s="149"/>
      <c r="M14" s="149"/>
      <c r="N14" s="149"/>
      <c r="O14" s="141"/>
    </row>
    <row r="15" spans="1:15" ht="15.75" customHeight="1">
      <c r="A15" s="165"/>
      <c r="B15" s="162"/>
      <c r="C15" s="4" t="s">
        <v>34</v>
      </c>
      <c r="D15" s="309"/>
      <c r="E15" s="43">
        <v>38</v>
      </c>
      <c r="F15" s="312"/>
      <c r="G15" s="150"/>
      <c r="H15" s="150"/>
      <c r="I15" s="150"/>
      <c r="J15" s="149"/>
      <c r="K15" s="149"/>
      <c r="L15" s="149"/>
      <c r="M15" s="149"/>
      <c r="N15" s="149"/>
      <c r="O15" s="141"/>
    </row>
    <row r="16" spans="1:15" ht="15.75" customHeight="1">
      <c r="A16" s="166"/>
      <c r="B16" s="162"/>
      <c r="C16" s="4" t="s">
        <v>35</v>
      </c>
      <c r="D16" s="310"/>
      <c r="E16" s="43">
        <v>63</v>
      </c>
      <c r="F16" s="312"/>
      <c r="G16" s="150"/>
      <c r="H16" s="150"/>
      <c r="I16" s="150"/>
      <c r="J16" s="149"/>
      <c r="K16" s="149"/>
      <c r="L16" s="149"/>
      <c r="M16" s="149"/>
      <c r="N16" s="149"/>
      <c r="O16" s="141"/>
    </row>
    <row r="17" spans="1:15" ht="15.75" customHeight="1">
      <c r="A17" s="156">
        <v>3</v>
      </c>
      <c r="B17" s="161" t="s">
        <v>48</v>
      </c>
      <c r="C17" s="4" t="s">
        <v>108</v>
      </c>
      <c r="D17" s="151" t="s">
        <v>50</v>
      </c>
      <c r="E17" s="42">
        <v>38</v>
      </c>
      <c r="F17" s="143">
        <v>32</v>
      </c>
      <c r="G17" s="143">
        <v>145</v>
      </c>
      <c r="H17" s="143">
        <v>5</v>
      </c>
      <c r="I17" s="163">
        <v>1</v>
      </c>
      <c r="J17" s="163">
        <f>F17</f>
        <v>32</v>
      </c>
      <c r="K17" s="163">
        <v>4</v>
      </c>
      <c r="L17" s="143">
        <f>G17</f>
        <v>145</v>
      </c>
      <c r="M17" s="143">
        <v>0</v>
      </c>
      <c r="N17" s="143">
        <v>0</v>
      </c>
      <c r="O17" s="141"/>
    </row>
    <row r="18" spans="1:15" ht="15.75" customHeight="1">
      <c r="A18" s="167"/>
      <c r="B18" s="162"/>
      <c r="C18" s="4" t="s">
        <v>49</v>
      </c>
      <c r="D18" s="158"/>
      <c r="E18" s="43">
        <v>56</v>
      </c>
      <c r="F18" s="143"/>
      <c r="G18" s="143"/>
      <c r="H18" s="143"/>
      <c r="I18" s="163"/>
      <c r="J18" s="163"/>
      <c r="K18" s="163"/>
      <c r="L18" s="143"/>
      <c r="M18" s="143"/>
      <c r="N18" s="143"/>
      <c r="O18" s="141"/>
    </row>
    <row r="19" spans="1:15" ht="15.75" customHeight="1">
      <c r="A19" s="167"/>
      <c r="B19" s="162"/>
      <c r="C19" s="4" t="s">
        <v>52</v>
      </c>
      <c r="D19" s="158"/>
      <c r="E19" s="43">
        <v>51</v>
      </c>
      <c r="F19" s="143"/>
      <c r="G19" s="143"/>
      <c r="H19" s="143"/>
      <c r="I19" s="163"/>
      <c r="J19" s="163"/>
      <c r="K19" s="163"/>
      <c r="L19" s="143"/>
      <c r="M19" s="143"/>
      <c r="N19" s="143"/>
      <c r="O19" s="141"/>
    </row>
    <row r="20" spans="1:15" ht="15.75" customHeight="1">
      <c r="A20" s="167"/>
      <c r="B20" s="162"/>
      <c r="C20" s="4" t="s">
        <v>51</v>
      </c>
      <c r="D20" s="152"/>
      <c r="E20" s="43">
        <v>32</v>
      </c>
      <c r="F20" s="143"/>
      <c r="G20" s="143"/>
      <c r="H20" s="143"/>
      <c r="I20" s="163"/>
      <c r="J20" s="163"/>
      <c r="K20" s="163"/>
      <c r="L20" s="143"/>
      <c r="M20" s="143"/>
      <c r="N20" s="143"/>
      <c r="O20" s="141"/>
    </row>
    <row r="21" spans="1:15" ht="16.5" customHeight="1">
      <c r="A21" s="156">
        <v>4</v>
      </c>
      <c r="B21" s="161" t="s">
        <v>25</v>
      </c>
      <c r="C21" s="4" t="s">
        <v>111</v>
      </c>
      <c r="D21" s="176" t="s">
        <v>26</v>
      </c>
      <c r="E21" s="314">
        <v>55</v>
      </c>
      <c r="F21" s="142">
        <v>75</v>
      </c>
      <c r="G21" s="142">
        <v>60</v>
      </c>
      <c r="H21" s="142">
        <v>4</v>
      </c>
      <c r="I21" s="142">
        <v>2</v>
      </c>
      <c r="J21" s="142">
        <v>75</v>
      </c>
      <c r="K21" s="198">
        <v>2</v>
      </c>
      <c r="L21" s="142">
        <v>60</v>
      </c>
      <c r="M21" s="142">
        <v>2</v>
      </c>
      <c r="N21" s="142">
        <v>75</v>
      </c>
      <c r="O21" s="147"/>
    </row>
    <row r="22" spans="1:15" ht="16.5" customHeight="1">
      <c r="A22" s="157"/>
      <c r="B22" s="168"/>
      <c r="C22" s="4" t="s">
        <v>112</v>
      </c>
      <c r="D22" s="203"/>
      <c r="E22" s="137">
        <v>30</v>
      </c>
      <c r="F22" s="143"/>
      <c r="G22" s="143"/>
      <c r="H22" s="143"/>
      <c r="I22" s="143"/>
      <c r="J22" s="142"/>
      <c r="K22" s="198"/>
      <c r="L22" s="142"/>
      <c r="M22" s="142"/>
      <c r="N22" s="142"/>
      <c r="O22" s="147"/>
    </row>
    <row r="23" spans="1:15" ht="24.75" customHeight="1">
      <c r="A23" s="157"/>
      <c r="B23" s="168"/>
      <c r="C23" s="4" t="s">
        <v>27</v>
      </c>
      <c r="D23" s="204"/>
      <c r="E23" s="137">
        <v>50</v>
      </c>
      <c r="F23" s="143"/>
      <c r="G23" s="143"/>
      <c r="H23" s="143"/>
      <c r="I23" s="143"/>
      <c r="J23" s="142"/>
      <c r="K23" s="198"/>
      <c r="L23" s="142"/>
      <c r="M23" s="142"/>
      <c r="N23" s="142"/>
      <c r="O23" s="148"/>
    </row>
    <row r="24" spans="1:15" s="1" customFormat="1" ht="44.25" customHeight="1">
      <c r="A24" s="156">
        <v>5</v>
      </c>
      <c r="B24" s="161" t="s">
        <v>28</v>
      </c>
      <c r="C24" s="37" t="s">
        <v>208</v>
      </c>
      <c r="D24" s="151" t="s">
        <v>26</v>
      </c>
      <c r="E24" s="42">
        <v>42</v>
      </c>
      <c r="F24" s="142">
        <v>50</v>
      </c>
      <c r="G24" s="142">
        <v>76</v>
      </c>
      <c r="H24" s="142">
        <v>4</v>
      </c>
      <c r="I24" s="142">
        <v>2</v>
      </c>
      <c r="J24" s="151">
        <v>50</v>
      </c>
      <c r="K24" s="142">
        <v>2</v>
      </c>
      <c r="L24" s="142">
        <v>76</v>
      </c>
      <c r="M24" s="142">
        <v>0</v>
      </c>
      <c r="N24" s="142">
        <v>0</v>
      </c>
      <c r="O24" s="151"/>
    </row>
    <row r="25" spans="1:15" s="1" customFormat="1" ht="24" customHeight="1">
      <c r="A25" s="156"/>
      <c r="B25" s="161"/>
      <c r="C25" s="4" t="s">
        <v>114</v>
      </c>
      <c r="D25" s="158"/>
      <c r="E25" s="42">
        <v>34</v>
      </c>
      <c r="F25" s="143"/>
      <c r="G25" s="143"/>
      <c r="H25" s="143"/>
      <c r="I25" s="143"/>
      <c r="J25" s="158"/>
      <c r="K25" s="142"/>
      <c r="L25" s="142"/>
      <c r="M25" s="142"/>
      <c r="N25" s="142"/>
      <c r="O25" s="158"/>
    </row>
    <row r="26" spans="1:15">
      <c r="A26" s="156"/>
      <c r="B26" s="161"/>
      <c r="C26" s="4" t="s">
        <v>115</v>
      </c>
      <c r="D26" s="152"/>
      <c r="E26" s="42">
        <v>40</v>
      </c>
      <c r="F26" s="143"/>
      <c r="G26" s="143"/>
      <c r="H26" s="143"/>
      <c r="I26" s="143"/>
      <c r="J26" s="158"/>
      <c r="K26" s="142"/>
      <c r="L26" s="142"/>
      <c r="M26" s="142"/>
      <c r="N26" s="142"/>
      <c r="O26" s="158"/>
    </row>
    <row r="27" spans="1:15" s="1" customFormat="1" ht="20.25" customHeight="1">
      <c r="A27" s="156"/>
      <c r="B27" s="161"/>
      <c r="C27" s="4" t="s">
        <v>116</v>
      </c>
      <c r="D27" s="42" t="s">
        <v>117</v>
      </c>
      <c r="E27" s="42">
        <v>10</v>
      </c>
      <c r="F27" s="143"/>
      <c r="G27" s="143"/>
      <c r="H27" s="143"/>
      <c r="I27" s="143"/>
      <c r="J27" s="152"/>
      <c r="K27" s="142"/>
      <c r="L27" s="142"/>
      <c r="M27" s="142"/>
      <c r="N27" s="142"/>
      <c r="O27" s="152"/>
    </row>
    <row r="28" spans="1:15" s="1" customFormat="1">
      <c r="A28" s="163">
        <v>6</v>
      </c>
      <c r="B28" s="161" t="s">
        <v>29</v>
      </c>
      <c r="C28" s="4" t="s">
        <v>118</v>
      </c>
      <c r="D28" s="151" t="s">
        <v>119</v>
      </c>
      <c r="E28" s="42">
        <v>35</v>
      </c>
      <c r="F28" s="142">
        <v>65</v>
      </c>
      <c r="G28" s="142">
        <v>65</v>
      </c>
      <c r="H28" s="142">
        <v>4</v>
      </c>
      <c r="I28" s="142">
        <v>2</v>
      </c>
      <c r="J28" s="141">
        <f>F28</f>
        <v>65</v>
      </c>
      <c r="K28" s="141">
        <v>2</v>
      </c>
      <c r="L28" s="141">
        <f>G28</f>
        <v>65</v>
      </c>
      <c r="M28" s="141">
        <v>0</v>
      </c>
      <c r="N28" s="141">
        <v>0</v>
      </c>
      <c r="O28" s="141"/>
    </row>
    <row r="29" spans="1:15">
      <c r="A29" s="163"/>
      <c r="B29" s="161"/>
      <c r="C29" s="4" t="s">
        <v>120</v>
      </c>
      <c r="D29" s="158"/>
      <c r="E29" s="43">
        <v>30</v>
      </c>
      <c r="F29" s="143"/>
      <c r="G29" s="143"/>
      <c r="H29" s="143"/>
      <c r="I29" s="143"/>
      <c r="J29" s="141"/>
      <c r="K29" s="141"/>
      <c r="L29" s="141"/>
      <c r="M29" s="141"/>
      <c r="N29" s="141"/>
      <c r="O29" s="141"/>
    </row>
    <row r="30" spans="1:15" ht="27" customHeight="1">
      <c r="A30" s="163"/>
      <c r="B30" s="161"/>
      <c r="C30" s="4" t="s">
        <v>121</v>
      </c>
      <c r="D30" s="158"/>
      <c r="E30" s="43">
        <v>35</v>
      </c>
      <c r="F30" s="143"/>
      <c r="G30" s="143"/>
      <c r="H30" s="143"/>
      <c r="I30" s="143"/>
      <c r="J30" s="141"/>
      <c r="K30" s="141"/>
      <c r="L30" s="141"/>
      <c r="M30" s="141"/>
      <c r="N30" s="141"/>
      <c r="O30" s="141"/>
    </row>
    <row r="31" spans="1:15" ht="27.75" customHeight="1">
      <c r="A31" s="163"/>
      <c r="B31" s="161"/>
      <c r="C31" s="4" t="s">
        <v>122</v>
      </c>
      <c r="D31" s="152"/>
      <c r="E31" s="43">
        <v>30</v>
      </c>
      <c r="F31" s="143"/>
      <c r="G31" s="143"/>
      <c r="H31" s="143"/>
      <c r="I31" s="143"/>
      <c r="J31" s="141"/>
      <c r="K31" s="141"/>
      <c r="L31" s="141"/>
      <c r="M31" s="141"/>
      <c r="N31" s="141"/>
      <c r="O31" s="141"/>
    </row>
    <row r="32" spans="1:15" ht="16.5" customHeight="1">
      <c r="A32" s="177">
        <v>7</v>
      </c>
      <c r="B32" s="187" t="s">
        <v>6</v>
      </c>
      <c r="C32" s="4" t="s">
        <v>124</v>
      </c>
      <c r="D32" s="128" t="s">
        <v>7</v>
      </c>
      <c r="E32" s="42">
        <v>27</v>
      </c>
      <c r="F32" s="142">
        <v>109</v>
      </c>
      <c r="G32" s="142">
        <v>35</v>
      </c>
      <c r="H32" s="142">
        <v>4</v>
      </c>
      <c r="I32" s="142">
        <v>3</v>
      </c>
      <c r="J32" s="151">
        <v>109</v>
      </c>
      <c r="K32" s="151">
        <v>1</v>
      </c>
      <c r="L32" s="151">
        <v>35</v>
      </c>
      <c r="M32" s="142">
        <v>0</v>
      </c>
      <c r="N32" s="142">
        <v>0</v>
      </c>
      <c r="O32" s="200" t="s">
        <v>207</v>
      </c>
    </row>
    <row r="33" spans="1:15" ht="16.5" customHeight="1">
      <c r="A33" s="178"/>
      <c r="B33" s="182"/>
      <c r="C33" s="4" t="s">
        <v>125</v>
      </c>
      <c r="D33" s="128" t="s">
        <v>7</v>
      </c>
      <c r="E33" s="43">
        <v>20</v>
      </c>
      <c r="F33" s="143"/>
      <c r="G33" s="143"/>
      <c r="H33" s="143"/>
      <c r="I33" s="143"/>
      <c r="J33" s="158"/>
      <c r="K33" s="158"/>
      <c r="L33" s="158"/>
      <c r="M33" s="142"/>
      <c r="N33" s="142"/>
      <c r="O33" s="201"/>
    </row>
    <row r="34" spans="1:15" ht="16.5" customHeight="1">
      <c r="A34" s="178"/>
      <c r="B34" s="182"/>
      <c r="C34" s="4" t="s">
        <v>126</v>
      </c>
      <c r="D34" s="128" t="s">
        <v>7</v>
      </c>
      <c r="E34" s="43">
        <v>15</v>
      </c>
      <c r="F34" s="143"/>
      <c r="G34" s="143"/>
      <c r="H34" s="143"/>
      <c r="I34" s="143"/>
      <c r="J34" s="158"/>
      <c r="K34" s="158"/>
      <c r="L34" s="158"/>
      <c r="M34" s="142"/>
      <c r="N34" s="142"/>
      <c r="O34" s="201"/>
    </row>
    <row r="35" spans="1:15" ht="16.5" customHeight="1">
      <c r="A35" s="178"/>
      <c r="B35" s="182"/>
      <c r="C35" s="4" t="s">
        <v>127</v>
      </c>
      <c r="D35" s="128" t="s">
        <v>7</v>
      </c>
      <c r="E35" s="43">
        <v>21</v>
      </c>
      <c r="F35" s="143"/>
      <c r="G35" s="143"/>
      <c r="H35" s="143"/>
      <c r="I35" s="143"/>
      <c r="J35" s="158"/>
      <c r="K35" s="158"/>
      <c r="L35" s="158"/>
      <c r="M35" s="142"/>
      <c r="N35" s="142"/>
      <c r="O35" s="201"/>
    </row>
    <row r="36" spans="1:15" ht="16.5" customHeight="1">
      <c r="A36" s="178"/>
      <c r="B36" s="182"/>
      <c r="C36" s="4" t="s">
        <v>128</v>
      </c>
      <c r="D36" s="128" t="s">
        <v>7</v>
      </c>
      <c r="E36" s="43">
        <v>37</v>
      </c>
      <c r="F36" s="143"/>
      <c r="G36" s="143"/>
      <c r="H36" s="143"/>
      <c r="I36" s="143"/>
      <c r="J36" s="158"/>
      <c r="K36" s="158"/>
      <c r="L36" s="158"/>
      <c r="M36" s="142"/>
      <c r="N36" s="142"/>
      <c r="O36" s="201"/>
    </row>
    <row r="37" spans="1:15" ht="131.25" customHeight="1">
      <c r="A37" s="178"/>
      <c r="B37" s="182"/>
      <c r="C37" s="128" t="s">
        <v>129</v>
      </c>
      <c r="D37" s="128" t="s">
        <v>46</v>
      </c>
      <c r="E37" s="36">
        <v>37</v>
      </c>
      <c r="F37" s="143"/>
      <c r="G37" s="143"/>
      <c r="H37" s="143"/>
      <c r="I37" s="143"/>
      <c r="J37" s="152"/>
      <c r="K37" s="152"/>
      <c r="L37" s="152"/>
      <c r="M37" s="142"/>
      <c r="N37" s="142"/>
      <c r="O37" s="202"/>
    </row>
    <row r="38" spans="1:15" ht="21.95" customHeight="1">
      <c r="A38" s="164">
        <v>8</v>
      </c>
      <c r="B38" s="161" t="s">
        <v>132</v>
      </c>
      <c r="C38" s="4" t="s">
        <v>45</v>
      </c>
      <c r="D38" s="151" t="s">
        <v>46</v>
      </c>
      <c r="E38" s="42">
        <v>34</v>
      </c>
      <c r="F38" s="142">
        <v>73</v>
      </c>
      <c r="G38" s="142">
        <v>0</v>
      </c>
      <c r="H38" s="142">
        <v>3</v>
      </c>
      <c r="I38" s="142">
        <v>3</v>
      </c>
      <c r="J38" s="142">
        <v>73</v>
      </c>
      <c r="K38" s="142">
        <v>0</v>
      </c>
      <c r="L38" s="142">
        <v>0</v>
      </c>
      <c r="M38" s="142">
        <v>0</v>
      </c>
      <c r="N38" s="142">
        <v>0</v>
      </c>
      <c r="O38" s="199" t="s">
        <v>133</v>
      </c>
    </row>
    <row r="39" spans="1:15" ht="21.95" customHeight="1">
      <c r="A39" s="165"/>
      <c r="B39" s="188"/>
      <c r="C39" s="4" t="s">
        <v>47</v>
      </c>
      <c r="D39" s="158"/>
      <c r="E39" s="43">
        <v>22</v>
      </c>
      <c r="F39" s="143"/>
      <c r="G39" s="143"/>
      <c r="H39" s="143"/>
      <c r="I39" s="143"/>
      <c r="J39" s="142"/>
      <c r="K39" s="142"/>
      <c r="L39" s="142"/>
      <c r="M39" s="142"/>
      <c r="N39" s="142"/>
      <c r="O39" s="199"/>
    </row>
    <row r="40" spans="1:15" ht="21.95" customHeight="1">
      <c r="A40" s="165"/>
      <c r="B40" s="188"/>
      <c r="C40" s="4" t="s">
        <v>134</v>
      </c>
      <c r="D40" s="152"/>
      <c r="E40" s="43">
        <v>8</v>
      </c>
      <c r="F40" s="143"/>
      <c r="G40" s="143"/>
      <c r="H40" s="143"/>
      <c r="I40" s="143"/>
      <c r="J40" s="142"/>
      <c r="K40" s="142"/>
      <c r="L40" s="142"/>
      <c r="M40" s="142"/>
      <c r="N40" s="142"/>
      <c r="O40" s="199"/>
    </row>
    <row r="41" spans="1:15" ht="36" customHeight="1">
      <c r="A41" s="166"/>
      <c r="B41" s="188"/>
      <c r="C41" s="139" t="s">
        <v>210</v>
      </c>
      <c r="D41" s="42" t="s">
        <v>135</v>
      </c>
      <c r="E41" s="43">
        <v>9</v>
      </c>
      <c r="F41" s="143"/>
      <c r="G41" s="143"/>
      <c r="H41" s="143"/>
      <c r="I41" s="143"/>
      <c r="J41" s="142"/>
      <c r="K41" s="142"/>
      <c r="L41" s="142"/>
      <c r="M41" s="142"/>
      <c r="N41" s="142"/>
      <c r="O41" s="318"/>
    </row>
    <row r="42" spans="1:15">
      <c r="A42" s="179">
        <v>9</v>
      </c>
      <c r="B42" s="181" t="s">
        <v>44</v>
      </c>
      <c r="C42" s="35" t="s">
        <v>137</v>
      </c>
      <c r="D42" s="205" t="s">
        <v>41</v>
      </c>
      <c r="E42" s="138">
        <v>22</v>
      </c>
      <c r="F42" s="159">
        <v>76</v>
      </c>
      <c r="G42" s="159">
        <v>20</v>
      </c>
      <c r="H42" s="159">
        <v>3</v>
      </c>
      <c r="I42" s="159">
        <v>2</v>
      </c>
      <c r="J42" s="159">
        <v>76</v>
      </c>
      <c r="K42" s="159">
        <v>1</v>
      </c>
      <c r="L42" s="159">
        <v>20</v>
      </c>
      <c r="M42" s="159">
        <v>0</v>
      </c>
      <c r="N42" s="319">
        <v>0</v>
      </c>
      <c r="O42" s="146"/>
    </row>
    <row r="43" spans="1:15">
      <c r="A43" s="171"/>
      <c r="B43" s="190"/>
      <c r="C43" s="35" t="s">
        <v>138</v>
      </c>
      <c r="D43" s="206"/>
      <c r="E43" s="315">
        <v>15</v>
      </c>
      <c r="F43" s="160"/>
      <c r="G43" s="160"/>
      <c r="H43" s="160"/>
      <c r="I43" s="160"/>
      <c r="J43" s="159"/>
      <c r="K43" s="159"/>
      <c r="L43" s="159"/>
      <c r="M43" s="159"/>
      <c r="N43" s="319"/>
      <c r="O43" s="147"/>
    </row>
    <row r="44" spans="1:15">
      <c r="A44" s="171"/>
      <c r="B44" s="190"/>
      <c r="C44" s="35" t="s">
        <v>139</v>
      </c>
      <c r="D44" s="206"/>
      <c r="E44" s="315">
        <v>14</v>
      </c>
      <c r="F44" s="160"/>
      <c r="G44" s="160"/>
      <c r="H44" s="160"/>
      <c r="I44" s="160"/>
      <c r="J44" s="159"/>
      <c r="K44" s="159"/>
      <c r="L44" s="159"/>
      <c r="M44" s="159"/>
      <c r="N44" s="319"/>
      <c r="O44" s="147"/>
    </row>
    <row r="45" spans="1:15">
      <c r="A45" s="189"/>
      <c r="B45" s="191"/>
      <c r="C45" s="35" t="s">
        <v>140</v>
      </c>
      <c r="D45" s="207"/>
      <c r="E45" s="315">
        <v>45</v>
      </c>
      <c r="F45" s="160"/>
      <c r="G45" s="160"/>
      <c r="H45" s="160"/>
      <c r="I45" s="160"/>
      <c r="J45" s="159"/>
      <c r="K45" s="159"/>
      <c r="L45" s="159"/>
      <c r="M45" s="159"/>
      <c r="N45" s="319"/>
      <c r="O45" s="148"/>
    </row>
    <row r="46" spans="1:15" ht="16.5" customHeight="1">
      <c r="A46" s="179">
        <v>10</v>
      </c>
      <c r="B46" s="161" t="s">
        <v>8</v>
      </c>
      <c r="C46" s="4" t="s">
        <v>143</v>
      </c>
      <c r="D46" s="151" t="s">
        <v>9</v>
      </c>
      <c r="E46" s="42">
        <v>14</v>
      </c>
      <c r="F46" s="142">
        <v>60</v>
      </c>
      <c r="G46" s="142">
        <v>60</v>
      </c>
      <c r="H46" s="142">
        <v>4</v>
      </c>
      <c r="I46" s="142">
        <v>2</v>
      </c>
      <c r="J46" s="142">
        <v>60</v>
      </c>
      <c r="K46" s="142">
        <v>2</v>
      </c>
      <c r="L46" s="142">
        <v>60</v>
      </c>
      <c r="M46" s="142">
        <v>0</v>
      </c>
      <c r="N46" s="142">
        <v>0</v>
      </c>
      <c r="O46" s="141"/>
    </row>
    <row r="47" spans="1:15" ht="16.5" customHeight="1">
      <c r="A47" s="172"/>
      <c r="B47" s="188"/>
      <c r="C47" s="4" t="s">
        <v>144</v>
      </c>
      <c r="D47" s="158"/>
      <c r="E47" s="43">
        <v>23</v>
      </c>
      <c r="F47" s="143"/>
      <c r="G47" s="143"/>
      <c r="H47" s="143"/>
      <c r="I47" s="143"/>
      <c r="J47" s="142"/>
      <c r="K47" s="142"/>
      <c r="L47" s="142"/>
      <c r="M47" s="142"/>
      <c r="N47" s="142"/>
      <c r="O47" s="141"/>
    </row>
    <row r="48" spans="1:15" ht="18.75" customHeight="1">
      <c r="A48" s="172"/>
      <c r="B48" s="188"/>
      <c r="C48" s="4" t="s">
        <v>145</v>
      </c>
      <c r="D48" s="158"/>
      <c r="E48" s="43">
        <v>43</v>
      </c>
      <c r="F48" s="143"/>
      <c r="G48" s="143"/>
      <c r="H48" s="143"/>
      <c r="I48" s="143"/>
      <c r="J48" s="142"/>
      <c r="K48" s="142"/>
      <c r="L48" s="142"/>
      <c r="M48" s="142"/>
      <c r="N48" s="142"/>
      <c r="O48" s="141"/>
    </row>
    <row r="49" spans="1:15" ht="18.75" customHeight="1">
      <c r="A49" s="172"/>
      <c r="B49" s="188"/>
      <c r="C49" s="4" t="s">
        <v>146</v>
      </c>
      <c r="D49" s="152"/>
      <c r="E49" s="43">
        <v>40</v>
      </c>
      <c r="F49" s="143"/>
      <c r="G49" s="143"/>
      <c r="H49" s="143"/>
      <c r="I49" s="143"/>
      <c r="J49" s="142"/>
      <c r="K49" s="142"/>
      <c r="L49" s="142"/>
      <c r="M49" s="142"/>
      <c r="N49" s="142"/>
      <c r="O49" s="141"/>
    </row>
    <row r="50" spans="1:15" ht="16.5" customHeight="1">
      <c r="A50" s="156">
        <v>11</v>
      </c>
      <c r="B50" s="161" t="s">
        <v>38</v>
      </c>
      <c r="C50" s="4" t="s">
        <v>40</v>
      </c>
      <c r="D50" s="151" t="s">
        <v>9</v>
      </c>
      <c r="E50" s="42">
        <v>40</v>
      </c>
      <c r="F50" s="151">
        <v>120</v>
      </c>
      <c r="G50" s="151">
        <v>0</v>
      </c>
      <c r="H50" s="151">
        <v>4</v>
      </c>
      <c r="I50" s="151">
        <v>4</v>
      </c>
      <c r="J50" s="146">
        <v>120</v>
      </c>
      <c r="K50" s="146">
        <v>0</v>
      </c>
      <c r="L50" s="146">
        <v>0</v>
      </c>
      <c r="M50" s="146">
        <v>3</v>
      </c>
      <c r="N50" s="146">
        <v>90</v>
      </c>
      <c r="O50" s="141"/>
    </row>
    <row r="51" spans="1:15" ht="17.25" customHeight="1">
      <c r="A51" s="156"/>
      <c r="B51" s="161"/>
      <c r="C51" s="4" t="s">
        <v>39</v>
      </c>
      <c r="D51" s="158"/>
      <c r="E51" s="43">
        <v>20</v>
      </c>
      <c r="F51" s="158"/>
      <c r="G51" s="158"/>
      <c r="H51" s="158"/>
      <c r="I51" s="158"/>
      <c r="J51" s="147"/>
      <c r="K51" s="147"/>
      <c r="L51" s="147"/>
      <c r="M51" s="147"/>
      <c r="N51" s="147"/>
      <c r="O51" s="141"/>
    </row>
    <row r="52" spans="1:15" ht="16.5" customHeight="1">
      <c r="A52" s="156"/>
      <c r="B52" s="161"/>
      <c r="C52" s="4" t="s">
        <v>149</v>
      </c>
      <c r="D52" s="152"/>
      <c r="E52" s="43">
        <v>20</v>
      </c>
      <c r="F52" s="158"/>
      <c r="G52" s="158"/>
      <c r="H52" s="158"/>
      <c r="I52" s="158"/>
      <c r="J52" s="147"/>
      <c r="K52" s="147"/>
      <c r="L52" s="147"/>
      <c r="M52" s="147"/>
      <c r="N52" s="147"/>
      <c r="O52" s="141"/>
    </row>
    <row r="53" spans="1:15" ht="17.25" customHeight="1">
      <c r="A53" s="167"/>
      <c r="B53" s="180"/>
      <c r="C53" s="4" t="s">
        <v>150</v>
      </c>
      <c r="D53" s="42" t="s">
        <v>42</v>
      </c>
      <c r="E53" s="43">
        <v>30</v>
      </c>
      <c r="F53" s="158"/>
      <c r="G53" s="158"/>
      <c r="H53" s="158"/>
      <c r="I53" s="158"/>
      <c r="J53" s="147"/>
      <c r="K53" s="147"/>
      <c r="L53" s="147"/>
      <c r="M53" s="147"/>
      <c r="N53" s="147"/>
      <c r="O53" s="141"/>
    </row>
    <row r="54" spans="1:15" ht="16.5" customHeight="1">
      <c r="A54" s="167"/>
      <c r="B54" s="180"/>
      <c r="C54" s="4" t="s">
        <v>209</v>
      </c>
      <c r="D54" s="42" t="s">
        <v>41</v>
      </c>
      <c r="E54" s="44">
        <v>10</v>
      </c>
      <c r="F54" s="152"/>
      <c r="G54" s="152"/>
      <c r="H54" s="152"/>
      <c r="I54" s="152"/>
      <c r="J54" s="148"/>
      <c r="K54" s="148"/>
      <c r="L54" s="148"/>
      <c r="M54" s="148"/>
      <c r="N54" s="148"/>
      <c r="O54" s="141"/>
    </row>
    <row r="55" spans="1:15">
      <c r="A55" s="179">
        <v>12</v>
      </c>
      <c r="B55" s="181" t="s">
        <v>11</v>
      </c>
      <c r="C55" s="4" t="s">
        <v>13</v>
      </c>
      <c r="D55" s="151" t="s">
        <v>10</v>
      </c>
      <c r="E55" s="125">
        <v>29</v>
      </c>
      <c r="F55" s="142">
        <v>157</v>
      </c>
      <c r="G55" s="142">
        <v>0</v>
      </c>
      <c r="H55" s="142">
        <v>5</v>
      </c>
      <c r="I55" s="142">
        <v>5</v>
      </c>
      <c r="J55" s="192">
        <v>157</v>
      </c>
      <c r="K55" s="192">
        <v>0</v>
      </c>
      <c r="L55" s="192">
        <v>0</v>
      </c>
      <c r="M55" s="192">
        <v>3</v>
      </c>
      <c r="N55" s="192">
        <v>120</v>
      </c>
      <c r="O55" s="192" t="s">
        <v>152</v>
      </c>
    </row>
    <row r="56" spans="1:15">
      <c r="A56" s="174"/>
      <c r="B56" s="184"/>
      <c r="C56" s="4" t="s">
        <v>14</v>
      </c>
      <c r="D56" s="158"/>
      <c r="E56" s="125">
        <v>26</v>
      </c>
      <c r="F56" s="143"/>
      <c r="G56" s="143"/>
      <c r="H56" s="143"/>
      <c r="I56" s="143"/>
      <c r="J56" s="192"/>
      <c r="K56" s="192"/>
      <c r="L56" s="192"/>
      <c r="M56" s="192"/>
      <c r="N56" s="192"/>
      <c r="O56" s="192"/>
    </row>
    <row r="57" spans="1:15">
      <c r="A57" s="174"/>
      <c r="B57" s="184"/>
      <c r="C57" s="4" t="s">
        <v>12</v>
      </c>
      <c r="D57" s="158"/>
      <c r="E57" s="125">
        <v>36</v>
      </c>
      <c r="F57" s="143"/>
      <c r="G57" s="143"/>
      <c r="H57" s="143"/>
      <c r="I57" s="143"/>
      <c r="J57" s="192"/>
      <c r="K57" s="192"/>
      <c r="L57" s="192"/>
      <c r="M57" s="192"/>
      <c r="N57" s="192"/>
      <c r="O57" s="192"/>
    </row>
    <row r="58" spans="1:15">
      <c r="A58" s="174"/>
      <c r="B58" s="184"/>
      <c r="C58" s="4" t="s">
        <v>15</v>
      </c>
      <c r="D58" s="158"/>
      <c r="E58" s="125">
        <v>53</v>
      </c>
      <c r="F58" s="143"/>
      <c r="G58" s="143"/>
      <c r="H58" s="143"/>
      <c r="I58" s="143"/>
      <c r="J58" s="192"/>
      <c r="K58" s="192"/>
      <c r="L58" s="192"/>
      <c r="M58" s="192"/>
      <c r="N58" s="192"/>
      <c r="O58" s="192"/>
    </row>
    <row r="59" spans="1:15" ht="55.5" customHeight="1">
      <c r="A59" s="174"/>
      <c r="B59" s="184"/>
      <c r="C59" s="316" t="s">
        <v>16</v>
      </c>
      <c r="D59" s="152"/>
      <c r="E59" s="313">
        <v>13</v>
      </c>
      <c r="F59" s="143"/>
      <c r="G59" s="143"/>
      <c r="H59" s="143"/>
      <c r="I59" s="143"/>
      <c r="J59" s="192"/>
      <c r="K59" s="192"/>
      <c r="L59" s="192"/>
      <c r="M59" s="192"/>
      <c r="N59" s="192"/>
      <c r="O59" s="192"/>
    </row>
    <row r="60" spans="1:15" ht="15.75" customHeight="1">
      <c r="A60" s="179">
        <v>13</v>
      </c>
      <c r="B60" s="181" t="s">
        <v>17</v>
      </c>
      <c r="C60" s="45" t="s">
        <v>18</v>
      </c>
      <c r="D60" s="209" t="s">
        <v>10</v>
      </c>
      <c r="E60" s="46">
        <v>29</v>
      </c>
      <c r="F60" s="149">
        <v>62</v>
      </c>
      <c r="G60" s="149">
        <v>0</v>
      </c>
      <c r="H60" s="149">
        <v>2</v>
      </c>
      <c r="I60" s="149">
        <v>2</v>
      </c>
      <c r="J60" s="149">
        <v>62</v>
      </c>
      <c r="K60" s="149">
        <v>0</v>
      </c>
      <c r="L60" s="149">
        <v>0</v>
      </c>
      <c r="M60" s="149">
        <v>0</v>
      </c>
      <c r="N60" s="149">
        <v>0</v>
      </c>
      <c r="O60" s="197"/>
    </row>
    <row r="61" spans="1:15" ht="15.75" customHeight="1">
      <c r="A61" s="175"/>
      <c r="B61" s="185"/>
      <c r="C61" s="47" t="s">
        <v>19</v>
      </c>
      <c r="D61" s="210"/>
      <c r="E61" s="317">
        <v>33</v>
      </c>
      <c r="F61" s="150"/>
      <c r="G61" s="150"/>
      <c r="H61" s="150"/>
      <c r="I61" s="150"/>
      <c r="J61" s="149"/>
      <c r="K61" s="149"/>
      <c r="L61" s="149"/>
      <c r="M61" s="149"/>
      <c r="N61" s="149"/>
      <c r="O61" s="197"/>
    </row>
    <row r="62" spans="1:15" ht="24.75" customHeight="1">
      <c r="A62" s="320">
        <v>14</v>
      </c>
      <c r="B62" s="326" t="s">
        <v>20</v>
      </c>
      <c r="C62" s="4" t="s">
        <v>158</v>
      </c>
      <c r="D62" s="151" t="s">
        <v>159</v>
      </c>
      <c r="E62" s="42">
        <v>82</v>
      </c>
      <c r="F62" s="323">
        <v>82</v>
      </c>
      <c r="G62" s="323">
        <v>24</v>
      </c>
      <c r="H62" s="323">
        <v>3</v>
      </c>
      <c r="I62" s="323">
        <v>2</v>
      </c>
      <c r="J62" s="323">
        <v>82</v>
      </c>
      <c r="K62" s="323">
        <v>1</v>
      </c>
      <c r="L62" s="323">
        <v>24</v>
      </c>
      <c r="M62" s="323">
        <v>0</v>
      </c>
      <c r="N62" s="323">
        <v>0</v>
      </c>
      <c r="O62" s="324"/>
    </row>
    <row r="63" spans="1:15" ht="26.25" customHeight="1">
      <c r="A63" s="321"/>
      <c r="B63" s="327"/>
      <c r="C63" s="4" t="s">
        <v>211</v>
      </c>
      <c r="D63" s="158"/>
      <c r="E63" s="42">
        <v>24</v>
      </c>
      <c r="F63" s="158"/>
      <c r="G63" s="158"/>
      <c r="H63" s="158"/>
      <c r="I63" s="158"/>
      <c r="J63" s="158"/>
      <c r="K63" s="158"/>
      <c r="L63" s="158"/>
      <c r="M63" s="158"/>
      <c r="N63" s="158"/>
      <c r="O63" s="325"/>
    </row>
    <row r="64" spans="1:15" ht="26.25" customHeight="1">
      <c r="A64" s="321"/>
      <c r="B64" s="327"/>
      <c r="C64" s="4" t="s">
        <v>212</v>
      </c>
      <c r="D64" s="158"/>
      <c r="E64" s="42">
        <v>24</v>
      </c>
      <c r="F64" s="158"/>
      <c r="G64" s="158"/>
      <c r="H64" s="158"/>
      <c r="I64" s="158"/>
      <c r="J64" s="158"/>
      <c r="K64" s="158"/>
      <c r="L64" s="158"/>
      <c r="M64" s="158"/>
      <c r="N64" s="158"/>
      <c r="O64" s="325"/>
    </row>
    <row r="65" spans="1:15" ht="26.25" customHeight="1">
      <c r="A65" s="322"/>
      <c r="B65" s="328"/>
      <c r="C65" s="4" t="s">
        <v>160</v>
      </c>
      <c r="D65" s="152"/>
      <c r="E65" s="42">
        <v>24</v>
      </c>
      <c r="F65" s="152"/>
      <c r="G65" s="152"/>
      <c r="H65" s="152"/>
      <c r="I65" s="152"/>
      <c r="J65" s="152"/>
      <c r="K65" s="152"/>
      <c r="L65" s="152"/>
      <c r="M65" s="152"/>
      <c r="N65" s="152"/>
      <c r="O65" s="196"/>
    </row>
    <row r="66" spans="1:15" ht="25.5" customHeight="1">
      <c r="A66" s="156">
        <v>15</v>
      </c>
      <c r="B66" s="161" t="s">
        <v>43</v>
      </c>
      <c r="C66" s="4" t="s">
        <v>47</v>
      </c>
      <c r="D66" s="151" t="s">
        <v>42</v>
      </c>
      <c r="E66" s="43">
        <v>36</v>
      </c>
      <c r="F66" s="164">
        <v>101</v>
      </c>
      <c r="G66" s="151">
        <v>0</v>
      </c>
      <c r="H66" s="151">
        <v>3</v>
      </c>
      <c r="I66" s="151">
        <v>3</v>
      </c>
      <c r="J66" s="151">
        <v>101</v>
      </c>
      <c r="K66" s="146">
        <v>0</v>
      </c>
      <c r="L66" s="146">
        <v>0</v>
      </c>
      <c r="M66" s="146">
        <v>0</v>
      </c>
      <c r="N66" s="146">
        <v>0</v>
      </c>
      <c r="O66" s="141"/>
    </row>
    <row r="67" spans="1:15" ht="27.75" customHeight="1">
      <c r="A67" s="156"/>
      <c r="B67" s="161"/>
      <c r="C67" s="4" t="s">
        <v>164</v>
      </c>
      <c r="D67" s="152"/>
      <c r="E67" s="43">
        <v>65</v>
      </c>
      <c r="F67" s="166"/>
      <c r="G67" s="152"/>
      <c r="H67" s="152"/>
      <c r="I67" s="152"/>
      <c r="J67" s="152"/>
      <c r="K67" s="148"/>
      <c r="L67" s="148"/>
      <c r="M67" s="148"/>
      <c r="N67" s="148"/>
      <c r="O67" s="141"/>
    </row>
    <row r="68" spans="1:15" ht="15.75" customHeight="1">
      <c r="A68" s="179">
        <v>16</v>
      </c>
      <c r="B68" s="181" t="s">
        <v>24</v>
      </c>
      <c r="C68" s="5" t="s">
        <v>45</v>
      </c>
      <c r="D68" s="151" t="s">
        <v>166</v>
      </c>
      <c r="E68" s="313">
        <v>30</v>
      </c>
      <c r="F68" s="151">
        <v>160</v>
      </c>
      <c r="G68" s="151">
        <v>30</v>
      </c>
      <c r="H68" s="151">
        <v>6</v>
      </c>
      <c r="I68" s="151">
        <v>5</v>
      </c>
      <c r="J68" s="151">
        <v>160</v>
      </c>
      <c r="K68" s="151">
        <v>1</v>
      </c>
      <c r="L68" s="151">
        <v>30</v>
      </c>
      <c r="M68" s="151">
        <v>0</v>
      </c>
      <c r="N68" s="151">
        <v>0</v>
      </c>
      <c r="O68" s="146"/>
    </row>
    <row r="69" spans="1:15" ht="15.75" customHeight="1">
      <c r="A69" s="171"/>
      <c r="B69" s="190"/>
      <c r="C69" s="5" t="s">
        <v>167</v>
      </c>
      <c r="D69" s="158"/>
      <c r="E69" s="313">
        <v>48</v>
      </c>
      <c r="F69" s="158"/>
      <c r="G69" s="158"/>
      <c r="H69" s="158"/>
      <c r="I69" s="158"/>
      <c r="J69" s="158"/>
      <c r="K69" s="158"/>
      <c r="L69" s="158"/>
      <c r="M69" s="158"/>
      <c r="N69" s="158"/>
      <c r="O69" s="147"/>
    </row>
    <row r="70" spans="1:15" ht="15.75" customHeight="1">
      <c r="A70" s="171"/>
      <c r="B70" s="190"/>
      <c r="C70" s="5" t="s">
        <v>164</v>
      </c>
      <c r="D70" s="158"/>
      <c r="E70" s="313">
        <v>48</v>
      </c>
      <c r="F70" s="158"/>
      <c r="G70" s="158"/>
      <c r="H70" s="158"/>
      <c r="I70" s="158"/>
      <c r="J70" s="158"/>
      <c r="K70" s="158"/>
      <c r="L70" s="158"/>
      <c r="M70" s="158"/>
      <c r="N70" s="158"/>
      <c r="O70" s="147"/>
    </row>
    <row r="71" spans="1:15" ht="15.75" customHeight="1">
      <c r="A71" s="171"/>
      <c r="B71" s="190"/>
      <c r="C71" s="5" t="s">
        <v>134</v>
      </c>
      <c r="D71" s="158"/>
      <c r="E71" s="313">
        <v>44</v>
      </c>
      <c r="F71" s="158"/>
      <c r="G71" s="158"/>
      <c r="H71" s="158"/>
      <c r="I71" s="158"/>
      <c r="J71" s="158"/>
      <c r="K71" s="158"/>
      <c r="L71" s="158"/>
      <c r="M71" s="158"/>
      <c r="N71" s="158"/>
      <c r="O71" s="147"/>
    </row>
    <row r="72" spans="1:15" ht="15.75" customHeight="1">
      <c r="A72" s="189"/>
      <c r="B72" s="191"/>
      <c r="C72" s="5" t="s">
        <v>168</v>
      </c>
      <c r="D72" s="152"/>
      <c r="E72" s="313">
        <v>20</v>
      </c>
      <c r="F72" s="152"/>
      <c r="G72" s="152"/>
      <c r="H72" s="152"/>
      <c r="I72" s="152"/>
      <c r="J72" s="152"/>
      <c r="K72" s="152"/>
      <c r="L72" s="152"/>
      <c r="M72" s="152"/>
      <c r="N72" s="152"/>
      <c r="O72" s="148"/>
    </row>
    <row r="73" spans="1:15" ht="15.75" customHeight="1">
      <c r="A73" s="179">
        <v>17</v>
      </c>
      <c r="B73" s="181" t="s">
        <v>21</v>
      </c>
      <c r="C73" s="4" t="s">
        <v>170</v>
      </c>
      <c r="D73" s="151" t="s">
        <v>171</v>
      </c>
      <c r="E73" s="42">
        <v>25</v>
      </c>
      <c r="F73" s="142">
        <v>120</v>
      </c>
      <c r="G73" s="142">
        <v>0</v>
      </c>
      <c r="H73" s="142">
        <v>4</v>
      </c>
      <c r="I73" s="142">
        <v>4</v>
      </c>
      <c r="J73" s="141">
        <v>120</v>
      </c>
      <c r="K73" s="141">
        <v>0</v>
      </c>
      <c r="L73" s="141">
        <v>0</v>
      </c>
      <c r="M73" s="141">
        <v>0</v>
      </c>
      <c r="N73" s="141">
        <v>0</v>
      </c>
      <c r="O73" s="141"/>
    </row>
    <row r="74" spans="1:15" ht="15.75" customHeight="1">
      <c r="A74" s="172"/>
      <c r="B74" s="182"/>
      <c r="C74" s="4" t="s">
        <v>172</v>
      </c>
      <c r="D74" s="158"/>
      <c r="E74" s="43">
        <v>39</v>
      </c>
      <c r="F74" s="143"/>
      <c r="G74" s="143"/>
      <c r="H74" s="143"/>
      <c r="I74" s="143"/>
      <c r="J74" s="141"/>
      <c r="K74" s="141"/>
      <c r="L74" s="141"/>
      <c r="M74" s="141"/>
      <c r="N74" s="141"/>
      <c r="O74" s="141"/>
    </row>
    <row r="75" spans="1:15" ht="15.75" customHeight="1">
      <c r="A75" s="172"/>
      <c r="B75" s="182"/>
      <c r="C75" s="4" t="s">
        <v>22</v>
      </c>
      <c r="D75" s="158"/>
      <c r="E75" s="43">
        <v>47</v>
      </c>
      <c r="F75" s="143"/>
      <c r="G75" s="143"/>
      <c r="H75" s="143"/>
      <c r="I75" s="143"/>
      <c r="J75" s="141"/>
      <c r="K75" s="141"/>
      <c r="L75" s="141"/>
      <c r="M75" s="141"/>
      <c r="N75" s="141"/>
      <c r="O75" s="141"/>
    </row>
    <row r="76" spans="1:15" ht="15.75" customHeight="1">
      <c r="A76" s="173"/>
      <c r="B76" s="183"/>
      <c r="C76" s="4" t="s">
        <v>173</v>
      </c>
      <c r="D76" s="152"/>
      <c r="E76" s="43">
        <v>9</v>
      </c>
      <c r="F76" s="143"/>
      <c r="G76" s="143"/>
      <c r="H76" s="143"/>
      <c r="I76" s="143"/>
      <c r="J76" s="141"/>
      <c r="K76" s="141"/>
      <c r="L76" s="141"/>
      <c r="M76" s="141"/>
      <c r="N76" s="141"/>
      <c r="O76" s="141"/>
    </row>
    <row r="77" spans="1:15" ht="15.75" customHeight="1">
      <c r="A77" s="179">
        <v>18</v>
      </c>
      <c r="B77" s="181" t="s">
        <v>23</v>
      </c>
      <c r="C77" s="4" t="s">
        <v>173</v>
      </c>
      <c r="D77" s="151" t="s">
        <v>171</v>
      </c>
      <c r="E77" s="42">
        <v>45</v>
      </c>
      <c r="F77" s="142">
        <v>90</v>
      </c>
      <c r="G77" s="142">
        <v>0</v>
      </c>
      <c r="H77" s="142">
        <v>3</v>
      </c>
      <c r="I77" s="142">
        <v>3</v>
      </c>
      <c r="J77" s="146">
        <v>90</v>
      </c>
      <c r="K77" s="141">
        <v>0</v>
      </c>
      <c r="L77" s="141">
        <v>0</v>
      </c>
      <c r="M77" s="141">
        <v>0</v>
      </c>
      <c r="N77" s="141">
        <v>0</v>
      </c>
      <c r="O77" s="146"/>
    </row>
    <row r="78" spans="1:15" ht="15.75" customHeight="1">
      <c r="A78" s="171"/>
      <c r="B78" s="190"/>
      <c r="C78" s="4" t="s">
        <v>177</v>
      </c>
      <c r="D78" s="158"/>
      <c r="E78" s="43">
        <v>22</v>
      </c>
      <c r="F78" s="143"/>
      <c r="G78" s="143"/>
      <c r="H78" s="143"/>
      <c r="I78" s="143"/>
      <c r="J78" s="147"/>
      <c r="K78" s="141"/>
      <c r="L78" s="141"/>
      <c r="M78" s="141"/>
      <c r="N78" s="141"/>
      <c r="O78" s="147"/>
    </row>
    <row r="79" spans="1:15" ht="15.75" customHeight="1">
      <c r="A79" s="189"/>
      <c r="B79" s="191"/>
      <c r="C79" s="4" t="s">
        <v>178</v>
      </c>
      <c r="D79" s="152"/>
      <c r="E79" s="43">
        <v>23</v>
      </c>
      <c r="F79" s="143"/>
      <c r="G79" s="143"/>
      <c r="H79" s="143"/>
      <c r="I79" s="143"/>
      <c r="J79" s="148"/>
      <c r="K79" s="141"/>
      <c r="L79" s="141"/>
      <c r="M79" s="141"/>
      <c r="N79" s="141"/>
      <c r="O79" s="148"/>
    </row>
    <row r="80" spans="1:15">
      <c r="A80" s="176">
        <v>19</v>
      </c>
      <c r="B80" s="186" t="s">
        <v>3</v>
      </c>
      <c r="C80" s="4" t="s">
        <v>4</v>
      </c>
      <c r="D80" s="151" t="s">
        <v>117</v>
      </c>
      <c r="E80" s="42">
        <v>62</v>
      </c>
      <c r="F80" s="142">
        <v>67</v>
      </c>
      <c r="G80" s="142">
        <v>98</v>
      </c>
      <c r="H80" s="142">
        <v>5</v>
      </c>
      <c r="I80" s="142">
        <v>2</v>
      </c>
      <c r="J80" s="142">
        <v>67</v>
      </c>
      <c r="K80" s="142">
        <v>3</v>
      </c>
      <c r="L80" s="142">
        <v>98</v>
      </c>
      <c r="M80" s="142">
        <v>2</v>
      </c>
      <c r="N80" s="142">
        <v>67</v>
      </c>
      <c r="O80" s="146"/>
    </row>
    <row r="81" spans="1:25">
      <c r="A81" s="174"/>
      <c r="B81" s="184"/>
      <c r="C81" s="4" t="s">
        <v>5</v>
      </c>
      <c r="D81" s="158"/>
      <c r="E81" s="43">
        <v>34</v>
      </c>
      <c r="F81" s="143"/>
      <c r="G81" s="143"/>
      <c r="H81" s="143"/>
      <c r="I81" s="143"/>
      <c r="J81" s="142"/>
      <c r="K81" s="142"/>
      <c r="L81" s="142"/>
      <c r="M81" s="142"/>
      <c r="N81" s="142"/>
      <c r="O81" s="147"/>
    </row>
    <row r="82" spans="1:25">
      <c r="A82" s="174"/>
      <c r="B82" s="184"/>
      <c r="C82" s="4" t="s">
        <v>179</v>
      </c>
      <c r="D82" s="158"/>
      <c r="E82" s="43">
        <v>16</v>
      </c>
      <c r="F82" s="143"/>
      <c r="G82" s="143"/>
      <c r="H82" s="143"/>
      <c r="I82" s="143"/>
      <c r="J82" s="142"/>
      <c r="K82" s="142"/>
      <c r="L82" s="142"/>
      <c r="M82" s="142"/>
      <c r="N82" s="142"/>
      <c r="O82" s="147"/>
    </row>
    <row r="83" spans="1:25">
      <c r="A83" s="174"/>
      <c r="B83" s="184"/>
      <c r="C83" s="4" t="s">
        <v>180</v>
      </c>
      <c r="D83" s="152"/>
      <c r="E83" s="43">
        <v>21</v>
      </c>
      <c r="F83" s="143"/>
      <c r="G83" s="143"/>
      <c r="H83" s="143"/>
      <c r="I83" s="143"/>
      <c r="J83" s="142"/>
      <c r="K83" s="142"/>
      <c r="L83" s="142"/>
      <c r="M83" s="142"/>
      <c r="N83" s="142"/>
      <c r="O83" s="147"/>
    </row>
    <row r="84" spans="1:25">
      <c r="A84" s="175"/>
      <c r="B84" s="184"/>
      <c r="C84" s="144" t="s">
        <v>181</v>
      </c>
      <c r="D84" s="145"/>
      <c r="E84" s="43">
        <v>32</v>
      </c>
      <c r="F84" s="143"/>
      <c r="G84" s="143"/>
      <c r="H84" s="143"/>
      <c r="I84" s="143"/>
      <c r="J84" s="142"/>
      <c r="K84" s="142"/>
      <c r="L84" s="142"/>
      <c r="M84" s="142"/>
      <c r="N84" s="142"/>
      <c r="O84" s="148"/>
    </row>
    <row r="85" spans="1:25" ht="16.5" customHeight="1">
      <c r="A85" s="171">
        <v>20</v>
      </c>
      <c r="B85" s="181" t="s">
        <v>2</v>
      </c>
      <c r="C85" s="4" t="s">
        <v>179</v>
      </c>
      <c r="D85" s="151" t="s">
        <v>185</v>
      </c>
      <c r="E85" s="42">
        <v>30</v>
      </c>
      <c r="F85" s="142">
        <v>155</v>
      </c>
      <c r="G85" s="192">
        <v>70</v>
      </c>
      <c r="H85" s="142">
        <v>7</v>
      </c>
      <c r="I85" s="142">
        <v>5</v>
      </c>
      <c r="J85" s="142">
        <v>155</v>
      </c>
      <c r="K85" s="142">
        <v>2</v>
      </c>
      <c r="L85" s="142">
        <v>70</v>
      </c>
      <c r="M85" s="142">
        <v>3</v>
      </c>
      <c r="N85" s="142">
        <v>105</v>
      </c>
      <c r="O85" s="193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6.5" customHeight="1">
      <c r="A86" s="174"/>
      <c r="B86" s="184"/>
      <c r="C86" s="4" t="s">
        <v>180</v>
      </c>
      <c r="D86" s="158"/>
      <c r="E86" s="42">
        <v>10</v>
      </c>
      <c r="F86" s="142"/>
      <c r="G86" s="142"/>
      <c r="H86" s="142"/>
      <c r="I86" s="142"/>
      <c r="J86" s="142"/>
      <c r="K86" s="142"/>
      <c r="L86" s="142"/>
      <c r="M86" s="142"/>
      <c r="N86" s="142"/>
      <c r="O86" s="194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6.5" customHeight="1">
      <c r="A87" s="174"/>
      <c r="B87" s="184"/>
      <c r="C87" s="4" t="s">
        <v>186</v>
      </c>
      <c r="D87" s="158"/>
      <c r="E87" s="42">
        <v>48</v>
      </c>
      <c r="F87" s="142"/>
      <c r="G87" s="142"/>
      <c r="H87" s="142"/>
      <c r="I87" s="142"/>
      <c r="J87" s="142"/>
      <c r="K87" s="142"/>
      <c r="L87" s="142"/>
      <c r="M87" s="142"/>
      <c r="N87" s="142"/>
      <c r="O87" s="194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6.5" customHeight="1">
      <c r="A88" s="174"/>
      <c r="B88" s="184"/>
      <c r="C88" s="4" t="s">
        <v>187</v>
      </c>
      <c r="D88" s="158"/>
      <c r="E88" s="42">
        <v>45</v>
      </c>
      <c r="F88" s="142"/>
      <c r="G88" s="142"/>
      <c r="H88" s="142"/>
      <c r="I88" s="142"/>
      <c r="J88" s="142"/>
      <c r="K88" s="142"/>
      <c r="L88" s="142"/>
      <c r="M88" s="142"/>
      <c r="N88" s="142"/>
      <c r="O88" s="194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6.5" customHeight="1">
      <c r="A89" s="174"/>
      <c r="B89" s="184"/>
      <c r="C89" s="34" t="s">
        <v>188</v>
      </c>
      <c r="D89" s="158"/>
      <c r="E89" s="43">
        <v>31</v>
      </c>
      <c r="F89" s="143"/>
      <c r="G89" s="143"/>
      <c r="H89" s="143"/>
      <c r="I89" s="143"/>
      <c r="J89" s="142"/>
      <c r="K89" s="142"/>
      <c r="L89" s="142"/>
      <c r="M89" s="142"/>
      <c r="N89" s="142"/>
      <c r="O89" s="194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6.5" customHeight="1">
      <c r="A90" s="175"/>
      <c r="B90" s="185"/>
      <c r="C90" s="34" t="s">
        <v>189</v>
      </c>
      <c r="D90" s="152"/>
      <c r="E90" s="43">
        <v>61</v>
      </c>
      <c r="F90" s="143"/>
      <c r="G90" s="143"/>
      <c r="H90" s="143"/>
      <c r="I90" s="143"/>
      <c r="J90" s="142"/>
      <c r="K90" s="142"/>
      <c r="L90" s="142"/>
      <c r="M90" s="142"/>
      <c r="N90" s="142"/>
      <c r="O90" s="195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" customHeight="1">
      <c r="A91" s="171">
        <v>21</v>
      </c>
      <c r="B91" s="181" t="s">
        <v>1</v>
      </c>
      <c r="C91" s="4" t="s">
        <v>192</v>
      </c>
      <c r="D91" s="151" t="s">
        <v>117</v>
      </c>
      <c r="E91" s="42">
        <v>58</v>
      </c>
      <c r="F91" s="142">
        <v>161</v>
      </c>
      <c r="G91" s="142">
        <v>160</v>
      </c>
      <c r="H91" s="142">
        <v>10</v>
      </c>
      <c r="I91" s="142">
        <v>5</v>
      </c>
      <c r="J91" s="192">
        <v>161</v>
      </c>
      <c r="K91" s="192">
        <v>5</v>
      </c>
      <c r="L91" s="192">
        <v>160</v>
      </c>
      <c r="M91" s="192">
        <v>2</v>
      </c>
      <c r="N91" s="192">
        <v>70</v>
      </c>
      <c r="O91" s="141"/>
    </row>
    <row r="92" spans="1:25">
      <c r="A92" s="172"/>
      <c r="B92" s="182"/>
      <c r="C92" s="4" t="s">
        <v>193</v>
      </c>
      <c r="D92" s="158"/>
      <c r="E92" s="42">
        <v>49</v>
      </c>
      <c r="F92" s="142"/>
      <c r="G92" s="142"/>
      <c r="H92" s="142"/>
      <c r="I92" s="142"/>
      <c r="J92" s="142"/>
      <c r="K92" s="142"/>
      <c r="L92" s="142"/>
      <c r="M92" s="142"/>
      <c r="N92" s="142"/>
      <c r="O92" s="141"/>
    </row>
    <row r="93" spans="1:25">
      <c r="A93" s="172"/>
      <c r="B93" s="182"/>
      <c r="C93" s="4" t="s">
        <v>194</v>
      </c>
      <c r="D93" s="158"/>
      <c r="E93" s="42">
        <v>17</v>
      </c>
      <c r="F93" s="142"/>
      <c r="G93" s="142"/>
      <c r="H93" s="142"/>
      <c r="I93" s="142"/>
      <c r="J93" s="142"/>
      <c r="K93" s="142"/>
      <c r="L93" s="142"/>
      <c r="M93" s="142"/>
      <c r="N93" s="142"/>
      <c r="O93" s="141"/>
    </row>
    <row r="94" spans="1:25">
      <c r="A94" s="172"/>
      <c r="B94" s="182"/>
      <c r="C94" s="4" t="s">
        <v>195</v>
      </c>
      <c r="D94" s="158"/>
      <c r="E94" s="42">
        <v>37</v>
      </c>
      <c r="F94" s="142"/>
      <c r="G94" s="142"/>
      <c r="H94" s="142"/>
      <c r="I94" s="142"/>
      <c r="J94" s="142"/>
      <c r="K94" s="142"/>
      <c r="L94" s="142"/>
      <c r="M94" s="142"/>
      <c r="N94" s="142"/>
      <c r="O94" s="141"/>
    </row>
    <row r="95" spans="1:25">
      <c r="A95" s="172"/>
      <c r="B95" s="182"/>
      <c r="C95" s="4" t="s">
        <v>196</v>
      </c>
      <c r="D95" s="158"/>
      <c r="E95" s="43">
        <v>47</v>
      </c>
      <c r="F95" s="143"/>
      <c r="G95" s="143"/>
      <c r="H95" s="143"/>
      <c r="I95" s="143"/>
      <c r="J95" s="142"/>
      <c r="K95" s="142"/>
      <c r="L95" s="142"/>
      <c r="M95" s="142"/>
      <c r="N95" s="142"/>
      <c r="O95" s="141"/>
    </row>
    <row r="96" spans="1:25">
      <c r="A96" s="172"/>
      <c r="B96" s="182"/>
      <c r="C96" s="4" t="s">
        <v>197</v>
      </c>
      <c r="D96" s="158"/>
      <c r="E96" s="43">
        <v>17</v>
      </c>
      <c r="F96" s="143"/>
      <c r="G96" s="143"/>
      <c r="H96" s="143"/>
      <c r="I96" s="143"/>
      <c r="J96" s="142"/>
      <c r="K96" s="142"/>
      <c r="L96" s="142"/>
      <c r="M96" s="142"/>
      <c r="N96" s="142"/>
      <c r="O96" s="141"/>
    </row>
    <row r="97" spans="1:15">
      <c r="A97" s="173"/>
      <c r="B97" s="183"/>
      <c r="C97" s="4" t="s">
        <v>198</v>
      </c>
      <c r="D97" s="152"/>
      <c r="E97" s="43">
        <v>96</v>
      </c>
      <c r="F97" s="143"/>
      <c r="G97" s="143"/>
      <c r="H97" s="143"/>
      <c r="I97" s="143"/>
      <c r="J97" s="142"/>
      <c r="K97" s="142"/>
      <c r="L97" s="142"/>
      <c r="M97" s="142"/>
      <c r="N97" s="142"/>
      <c r="O97" s="141"/>
    </row>
    <row r="98" spans="1:15" s="134" customFormat="1" ht="15.75" customHeight="1">
      <c r="A98" s="169" t="s">
        <v>53</v>
      </c>
      <c r="B98" s="170"/>
      <c r="C98" s="135"/>
      <c r="D98" s="136"/>
      <c r="E98" s="329">
        <f>SUM(E9:E97)</f>
        <v>3115</v>
      </c>
      <c r="F98" s="329">
        <f t="shared" ref="F98:O98" si="0">SUM(F9:F97)</f>
        <v>2104</v>
      </c>
      <c r="G98" s="136">
        <f t="shared" si="0"/>
        <v>950</v>
      </c>
      <c r="H98" s="136">
        <f t="shared" si="0"/>
        <v>94</v>
      </c>
      <c r="I98" s="136">
        <f t="shared" si="0"/>
        <v>65</v>
      </c>
      <c r="J98" s="329">
        <f t="shared" si="0"/>
        <v>2104</v>
      </c>
      <c r="K98" s="136">
        <f t="shared" si="0"/>
        <v>29</v>
      </c>
      <c r="L98" s="136">
        <f t="shared" si="0"/>
        <v>950</v>
      </c>
      <c r="M98" s="136">
        <f t="shared" si="0"/>
        <v>17</v>
      </c>
      <c r="N98" s="136">
        <f t="shared" si="0"/>
        <v>599</v>
      </c>
      <c r="O98" s="136"/>
    </row>
    <row r="99" spans="1:15" ht="15.75" customHeight="1"/>
    <row r="100" spans="1:15" ht="15.75" customHeight="1"/>
    <row r="101" spans="1:15" ht="15.75" customHeight="1"/>
    <row r="102" spans="1:15" ht="15.75" customHeight="1"/>
    <row r="103" spans="1:15" ht="15.75" customHeight="1"/>
    <row r="104" spans="1:15" ht="15.75" customHeight="1"/>
    <row r="105" spans="1:15" ht="15.75" customHeight="1"/>
    <row r="106" spans="1:15" ht="15.75" customHeight="1"/>
    <row r="107" spans="1:15" ht="15.75" customHeight="1"/>
    <row r="108" spans="1:15" ht="15.75" customHeight="1"/>
    <row r="109" spans="1:15" ht="15.75" customHeight="1"/>
    <row r="110" spans="1:15" ht="15.75" customHeight="1"/>
    <row r="111" spans="1:15" ht="15.75" customHeight="1"/>
    <row r="112" spans="1:1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</sheetData>
  <mergeCells count="278">
    <mergeCell ref="O42:O45"/>
    <mergeCell ref="A62:A65"/>
    <mergeCell ref="B62:B65"/>
    <mergeCell ref="D62:D65"/>
    <mergeCell ref="F62:F65"/>
    <mergeCell ref="N62:N65"/>
    <mergeCell ref="M62:M65"/>
    <mergeCell ref="L62:L65"/>
    <mergeCell ref="K62:K65"/>
    <mergeCell ref="J62:J65"/>
    <mergeCell ref="I62:I65"/>
    <mergeCell ref="H62:H65"/>
    <mergeCell ref="G62:G65"/>
    <mergeCell ref="O62:O65"/>
    <mergeCell ref="A5:O5"/>
    <mergeCell ref="D55:D59"/>
    <mergeCell ref="D60:D61"/>
    <mergeCell ref="D66:D67"/>
    <mergeCell ref="D68:D72"/>
    <mergeCell ref="D73:D76"/>
    <mergeCell ref="D77:D79"/>
    <mergeCell ref="L9:L12"/>
    <mergeCell ref="M9:M12"/>
    <mergeCell ref="N9:N12"/>
    <mergeCell ref="O9:O12"/>
    <mergeCell ref="A9:A12"/>
    <mergeCell ref="B9:B12"/>
    <mergeCell ref="D9:D12"/>
    <mergeCell ref="F9:F12"/>
    <mergeCell ref="G9:G12"/>
    <mergeCell ref="H9:H12"/>
    <mergeCell ref="I9:I12"/>
    <mergeCell ref="J9:J12"/>
    <mergeCell ref="K9:K12"/>
    <mergeCell ref="F17:F20"/>
    <mergeCell ref="G17:G20"/>
    <mergeCell ref="F32:F37"/>
    <mergeCell ref="D91:D97"/>
    <mergeCell ref="D85:D90"/>
    <mergeCell ref="D80:D83"/>
    <mergeCell ref="D13:D16"/>
    <mergeCell ref="D17:D20"/>
    <mergeCell ref="D21:D23"/>
    <mergeCell ref="D24:D26"/>
    <mergeCell ref="D28:D31"/>
    <mergeCell ref="D38:D40"/>
    <mergeCell ref="D42:D45"/>
    <mergeCell ref="G32:G37"/>
    <mergeCell ref="F46:F49"/>
    <mergeCell ref="G46:G49"/>
    <mergeCell ref="F73:F76"/>
    <mergeCell ref="G73:G76"/>
    <mergeCell ref="F21:F23"/>
    <mergeCell ref="G21:G23"/>
    <mergeCell ref="F24:F27"/>
    <mergeCell ref="G24:G27"/>
    <mergeCell ref="F28:F31"/>
    <mergeCell ref="G28:G31"/>
    <mergeCell ref="F13:F16"/>
    <mergeCell ref="G13:G16"/>
    <mergeCell ref="F66:F67"/>
    <mergeCell ref="G66:G67"/>
    <mergeCell ref="F38:F41"/>
    <mergeCell ref="G38:G41"/>
    <mergeCell ref="K66:K67"/>
    <mergeCell ref="L66:L67"/>
    <mergeCell ref="M66:M67"/>
    <mergeCell ref="K13:K16"/>
    <mergeCell ref="L13:L16"/>
    <mergeCell ref="M13:M16"/>
    <mergeCell ref="J24:J27"/>
    <mergeCell ref="K46:K49"/>
    <mergeCell ref="J55:J59"/>
    <mergeCell ref="K60:K61"/>
    <mergeCell ref="I21:I23"/>
    <mergeCell ref="J17:J20"/>
    <mergeCell ref="I28:I31"/>
    <mergeCell ref="J28:J31"/>
    <mergeCell ref="J13:J16"/>
    <mergeCell ref="J21:J23"/>
    <mergeCell ref="I17:I20"/>
    <mergeCell ref="I24:I27"/>
    <mergeCell ref="N66:N67"/>
    <mergeCell ref="O66:O67"/>
    <mergeCell ref="K17:K20"/>
    <mergeCell ref="L17:L20"/>
    <mergeCell ref="M17:M20"/>
    <mergeCell ref="N17:N20"/>
    <mergeCell ref="O17:O20"/>
    <mergeCell ref="K38:K41"/>
    <mergeCell ref="L38:L41"/>
    <mergeCell ref="M38:M41"/>
    <mergeCell ref="N38:N41"/>
    <mergeCell ref="O38:O41"/>
    <mergeCell ref="M55:M59"/>
    <mergeCell ref="N55:N59"/>
    <mergeCell ref="O55:O59"/>
    <mergeCell ref="L50:L54"/>
    <mergeCell ref="M50:M54"/>
    <mergeCell ref="N50:N54"/>
    <mergeCell ref="O50:O54"/>
    <mergeCell ref="K32:K37"/>
    <mergeCell ref="L32:L37"/>
    <mergeCell ref="M32:M37"/>
    <mergeCell ref="N32:N37"/>
    <mergeCell ref="O32:O37"/>
    <mergeCell ref="N13:N16"/>
    <mergeCell ref="O13:O16"/>
    <mergeCell ref="L24:L27"/>
    <mergeCell ref="M24:M27"/>
    <mergeCell ref="N24:N27"/>
    <mergeCell ref="O24:O27"/>
    <mergeCell ref="K28:K31"/>
    <mergeCell ref="L28:L31"/>
    <mergeCell ref="M28:M31"/>
    <mergeCell ref="N28:N31"/>
    <mergeCell ref="O28:O31"/>
    <mergeCell ref="K24:K27"/>
    <mergeCell ref="K21:K23"/>
    <mergeCell ref="L21:L23"/>
    <mergeCell ref="M21:M23"/>
    <mergeCell ref="N21:N23"/>
    <mergeCell ref="O21:O23"/>
    <mergeCell ref="L46:L49"/>
    <mergeCell ref="M46:M49"/>
    <mergeCell ref="N46:N49"/>
    <mergeCell ref="O46:O49"/>
    <mergeCell ref="K55:K59"/>
    <mergeCell ref="L55:L59"/>
    <mergeCell ref="L60:L61"/>
    <mergeCell ref="M60:M61"/>
    <mergeCell ref="N60:N61"/>
    <mergeCell ref="O60:O61"/>
    <mergeCell ref="L68:L72"/>
    <mergeCell ref="M68:M72"/>
    <mergeCell ref="N68:N72"/>
    <mergeCell ref="O68:O72"/>
    <mergeCell ref="L77:L79"/>
    <mergeCell ref="M77:M79"/>
    <mergeCell ref="L73:L76"/>
    <mergeCell ref="M73:M76"/>
    <mergeCell ref="N73:N76"/>
    <mergeCell ref="O73:O76"/>
    <mergeCell ref="O77:O79"/>
    <mergeCell ref="J42:J45"/>
    <mergeCell ref="I68:I72"/>
    <mergeCell ref="J68:J72"/>
    <mergeCell ref="I91:I97"/>
    <mergeCell ref="I85:I90"/>
    <mergeCell ref="I80:I84"/>
    <mergeCell ref="M91:M97"/>
    <mergeCell ref="N91:N97"/>
    <mergeCell ref="O91:O97"/>
    <mergeCell ref="J85:J90"/>
    <mergeCell ref="K85:K90"/>
    <mergeCell ref="L85:L90"/>
    <mergeCell ref="M85:M90"/>
    <mergeCell ref="O85:O90"/>
    <mergeCell ref="N85:N90"/>
    <mergeCell ref="L91:L97"/>
    <mergeCell ref="L80:L84"/>
    <mergeCell ref="M80:M84"/>
    <mergeCell ref="N80:N84"/>
    <mergeCell ref="O80:O84"/>
    <mergeCell ref="K91:K97"/>
    <mergeCell ref="K80:K84"/>
    <mergeCell ref="K73:K76"/>
    <mergeCell ref="H17:H20"/>
    <mergeCell ref="H73:H76"/>
    <mergeCell ref="H21:H23"/>
    <mergeCell ref="H24:H27"/>
    <mergeCell ref="H28:H31"/>
    <mergeCell ref="K50:K54"/>
    <mergeCell ref="H91:H97"/>
    <mergeCell ref="J66:J67"/>
    <mergeCell ref="J38:J41"/>
    <mergeCell ref="J91:J97"/>
    <mergeCell ref="J80:J84"/>
    <mergeCell ref="J32:J37"/>
    <mergeCell ref="J46:J49"/>
    <mergeCell ref="J60:J61"/>
    <mergeCell ref="K42:K45"/>
    <mergeCell ref="K68:K72"/>
    <mergeCell ref="I77:I79"/>
    <mergeCell ref="J77:J79"/>
    <mergeCell ref="K77:K79"/>
    <mergeCell ref="H68:H72"/>
    <mergeCell ref="H77:H79"/>
    <mergeCell ref="J73:J76"/>
    <mergeCell ref="I50:I54"/>
    <mergeCell ref="G91:G97"/>
    <mergeCell ref="A42:A45"/>
    <mergeCell ref="B42:B45"/>
    <mergeCell ref="A66:A67"/>
    <mergeCell ref="A38:A41"/>
    <mergeCell ref="G55:G59"/>
    <mergeCell ref="F60:F61"/>
    <mergeCell ref="G60:G61"/>
    <mergeCell ref="B68:B72"/>
    <mergeCell ref="A68:A72"/>
    <mergeCell ref="F68:F72"/>
    <mergeCell ref="G68:G72"/>
    <mergeCell ref="A77:A79"/>
    <mergeCell ref="B77:B79"/>
    <mergeCell ref="F77:F79"/>
    <mergeCell ref="G77:G79"/>
    <mergeCell ref="F91:F97"/>
    <mergeCell ref="B66:B67"/>
    <mergeCell ref="B38:B41"/>
    <mergeCell ref="G85:G90"/>
    <mergeCell ref="D46:D49"/>
    <mergeCell ref="D50:D52"/>
    <mergeCell ref="A98:B98"/>
    <mergeCell ref="A91:A97"/>
    <mergeCell ref="A85:A90"/>
    <mergeCell ref="A80:A84"/>
    <mergeCell ref="A32:A37"/>
    <mergeCell ref="A46:A49"/>
    <mergeCell ref="A55:A59"/>
    <mergeCell ref="A60:A61"/>
    <mergeCell ref="A73:A76"/>
    <mergeCell ref="A50:A54"/>
    <mergeCell ref="B50:B54"/>
    <mergeCell ref="B91:B97"/>
    <mergeCell ref="B85:B90"/>
    <mergeCell ref="B80:B84"/>
    <mergeCell ref="B32:B37"/>
    <mergeCell ref="B46:B49"/>
    <mergeCell ref="B55:B59"/>
    <mergeCell ref="B60:B61"/>
    <mergeCell ref="B73:B76"/>
    <mergeCell ref="A2:I2"/>
    <mergeCell ref="A3:I3"/>
    <mergeCell ref="A21:A23"/>
    <mergeCell ref="A24:A27"/>
    <mergeCell ref="F50:F54"/>
    <mergeCell ref="G50:G54"/>
    <mergeCell ref="H50:H54"/>
    <mergeCell ref="F42:F45"/>
    <mergeCell ref="G42:G45"/>
    <mergeCell ref="H42:H45"/>
    <mergeCell ref="I42:I45"/>
    <mergeCell ref="B13:B16"/>
    <mergeCell ref="A28:A31"/>
    <mergeCell ref="A13:A16"/>
    <mergeCell ref="B17:B20"/>
    <mergeCell ref="A17:A20"/>
    <mergeCell ref="B21:B23"/>
    <mergeCell ref="B24:B27"/>
    <mergeCell ref="B28:B31"/>
    <mergeCell ref="I32:I37"/>
    <mergeCell ref="H32:H37"/>
    <mergeCell ref="H46:H49"/>
    <mergeCell ref="I13:I16"/>
    <mergeCell ref="I38:I41"/>
    <mergeCell ref="C6:K6"/>
    <mergeCell ref="N77:N79"/>
    <mergeCell ref="F80:F84"/>
    <mergeCell ref="G80:G84"/>
    <mergeCell ref="C84:D84"/>
    <mergeCell ref="F85:F90"/>
    <mergeCell ref="L42:L45"/>
    <mergeCell ref="M42:M45"/>
    <mergeCell ref="N42:N45"/>
    <mergeCell ref="F55:F59"/>
    <mergeCell ref="H85:H90"/>
    <mergeCell ref="J50:J54"/>
    <mergeCell ref="H80:H84"/>
    <mergeCell ref="H55:H59"/>
    <mergeCell ref="H60:H61"/>
    <mergeCell ref="I66:I67"/>
    <mergeCell ref="I46:I49"/>
    <mergeCell ref="I55:I59"/>
    <mergeCell ref="I60:I61"/>
    <mergeCell ref="I73:I76"/>
    <mergeCell ref="H13:H16"/>
    <mergeCell ref="H66:H67"/>
    <mergeCell ref="H38:H41"/>
  </mergeCells>
  <pageMargins left="0.43" right="0.28999999999999998" top="0.37" bottom="0.38" header="0" footer="0"/>
  <pageSetup paperSize="8" scale="90" firstPageNumber="4294967295" fitToWidth="0" fitToHeight="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D983"/>
  <sheetViews>
    <sheetView topLeftCell="A91" workbookViewId="0">
      <selection activeCell="C51" sqref="C51"/>
    </sheetView>
  </sheetViews>
  <sheetFormatPr defaultColWidth="14.42578125" defaultRowHeight="15" customHeight="1"/>
  <cols>
    <col min="1" max="1" width="8.7109375" style="34" customWidth="1"/>
    <col min="2" max="2" width="25.85546875" style="34" customWidth="1"/>
    <col min="3" max="3" width="24.5703125" style="34" customWidth="1"/>
    <col min="4" max="26" width="8.7109375" style="34" customWidth="1"/>
    <col min="27" max="16384" width="14.42578125" style="34"/>
  </cols>
  <sheetData>
    <row r="2" spans="1:56" s="48" customFormat="1" ht="15.75" customHeight="1">
      <c r="A2" s="229" t="s">
        <v>0</v>
      </c>
      <c r="B2" s="232" t="s">
        <v>72</v>
      </c>
      <c r="C2" s="229" t="s">
        <v>73</v>
      </c>
      <c r="D2" s="228" t="s">
        <v>74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16" t="s">
        <v>75</v>
      </c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1" t="s">
        <v>75</v>
      </c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51"/>
    </row>
    <row r="3" spans="1:56" s="48" customFormat="1" ht="15.75" customHeight="1">
      <c r="A3" s="230"/>
      <c r="B3" s="230"/>
      <c r="C3" s="230"/>
      <c r="D3" s="233" t="s">
        <v>76</v>
      </c>
      <c r="E3" s="234"/>
      <c r="F3" s="235" t="s">
        <v>77</v>
      </c>
      <c r="G3" s="236"/>
      <c r="H3" s="235" t="s">
        <v>78</v>
      </c>
      <c r="I3" s="236"/>
      <c r="J3" s="235" t="s">
        <v>79</v>
      </c>
      <c r="K3" s="236"/>
      <c r="L3" s="235" t="s">
        <v>80</v>
      </c>
      <c r="M3" s="236"/>
      <c r="N3" s="235" t="s">
        <v>81</v>
      </c>
      <c r="O3" s="237"/>
      <c r="P3" s="233" t="s">
        <v>82</v>
      </c>
      <c r="Q3" s="238"/>
      <c r="R3" s="238"/>
      <c r="S3" s="238"/>
      <c r="T3" s="238"/>
      <c r="U3" s="238"/>
      <c r="V3" s="234"/>
      <c r="W3" s="229" t="s">
        <v>83</v>
      </c>
      <c r="X3" s="239" t="s">
        <v>76</v>
      </c>
      <c r="Y3" s="240"/>
      <c r="Z3" s="241"/>
      <c r="AA3" s="214" t="s">
        <v>77</v>
      </c>
      <c r="AB3" s="215"/>
      <c r="AC3" s="242"/>
      <c r="AD3" s="214" t="s">
        <v>78</v>
      </c>
      <c r="AE3" s="215"/>
      <c r="AF3" s="242"/>
      <c r="AG3" s="214" t="s">
        <v>79</v>
      </c>
      <c r="AH3" s="215"/>
      <c r="AI3" s="242"/>
      <c r="AJ3" s="214" t="s">
        <v>80</v>
      </c>
      <c r="AK3" s="215"/>
      <c r="AL3" s="215"/>
      <c r="AM3" s="216" t="s">
        <v>81</v>
      </c>
      <c r="AN3" s="216"/>
      <c r="AO3" s="216"/>
      <c r="AP3" s="217" t="s">
        <v>84</v>
      </c>
      <c r="AQ3" s="218"/>
      <c r="AR3" s="218"/>
      <c r="AS3" s="218"/>
      <c r="AT3" s="218"/>
      <c r="AU3" s="218"/>
      <c r="AV3" s="219"/>
      <c r="AW3" s="217" t="s">
        <v>85</v>
      </c>
      <c r="AX3" s="218"/>
      <c r="AY3" s="218"/>
      <c r="AZ3" s="218"/>
      <c r="BA3" s="218"/>
      <c r="BB3" s="218"/>
      <c r="BC3" s="219"/>
      <c r="BD3" s="51"/>
    </row>
    <row r="4" spans="1:56" s="48" customFormat="1" ht="83.25" customHeight="1">
      <c r="A4" s="230"/>
      <c r="B4" s="231"/>
      <c r="C4" s="231"/>
      <c r="D4" s="52" t="s">
        <v>86</v>
      </c>
      <c r="E4" s="52" t="s">
        <v>87</v>
      </c>
      <c r="F4" s="52" t="s">
        <v>86</v>
      </c>
      <c r="G4" s="52" t="s">
        <v>87</v>
      </c>
      <c r="H4" s="52" t="s">
        <v>86</v>
      </c>
      <c r="I4" s="52" t="s">
        <v>87</v>
      </c>
      <c r="J4" s="52" t="s">
        <v>86</v>
      </c>
      <c r="K4" s="52" t="s">
        <v>87</v>
      </c>
      <c r="L4" s="52" t="s">
        <v>86</v>
      </c>
      <c r="M4" s="52" t="s">
        <v>87</v>
      </c>
      <c r="N4" s="52" t="s">
        <v>86</v>
      </c>
      <c r="O4" s="53" t="s">
        <v>87</v>
      </c>
      <c r="P4" s="54" t="s">
        <v>88</v>
      </c>
      <c r="Q4" s="38" t="s">
        <v>89</v>
      </c>
      <c r="R4" s="38" t="s">
        <v>90</v>
      </c>
      <c r="S4" s="38" t="s">
        <v>91</v>
      </c>
      <c r="T4" s="38" t="s">
        <v>92</v>
      </c>
      <c r="U4" s="38" t="s">
        <v>93</v>
      </c>
      <c r="V4" s="38" t="s">
        <v>94</v>
      </c>
      <c r="W4" s="231"/>
      <c r="X4" s="55" t="s">
        <v>86</v>
      </c>
      <c r="Y4" s="55" t="s">
        <v>87</v>
      </c>
      <c r="Z4" s="55" t="s">
        <v>95</v>
      </c>
      <c r="AA4" s="56" t="s">
        <v>86</v>
      </c>
      <c r="AB4" s="57" t="s">
        <v>87</v>
      </c>
      <c r="AC4" s="57" t="s">
        <v>95</v>
      </c>
      <c r="AD4" s="57" t="s">
        <v>86</v>
      </c>
      <c r="AE4" s="57" t="s">
        <v>87</v>
      </c>
      <c r="AF4" s="57" t="s">
        <v>95</v>
      </c>
      <c r="AG4" s="57" t="s">
        <v>86</v>
      </c>
      <c r="AH4" s="57" t="s">
        <v>87</v>
      </c>
      <c r="AI4" s="57" t="s">
        <v>95</v>
      </c>
      <c r="AJ4" s="57" t="s">
        <v>86</v>
      </c>
      <c r="AK4" s="57" t="s">
        <v>87</v>
      </c>
      <c r="AL4" s="57" t="s">
        <v>95</v>
      </c>
      <c r="AM4" s="57" t="s">
        <v>86</v>
      </c>
      <c r="AN4" s="57" t="s">
        <v>87</v>
      </c>
      <c r="AO4" s="57" t="s">
        <v>95</v>
      </c>
      <c r="AP4" s="38" t="s">
        <v>89</v>
      </c>
      <c r="AQ4" s="38" t="s">
        <v>90</v>
      </c>
      <c r="AR4" s="38" t="s">
        <v>91</v>
      </c>
      <c r="AS4" s="38" t="s">
        <v>92</v>
      </c>
      <c r="AT4" s="38" t="s">
        <v>96</v>
      </c>
      <c r="AU4" s="38" t="s">
        <v>94</v>
      </c>
      <c r="AV4" s="38" t="s">
        <v>88</v>
      </c>
      <c r="AW4" s="38" t="s">
        <v>97</v>
      </c>
      <c r="AX4" s="38" t="s">
        <v>89</v>
      </c>
      <c r="AY4" s="38" t="s">
        <v>90</v>
      </c>
      <c r="AZ4" s="38" t="s">
        <v>91</v>
      </c>
      <c r="BA4" s="38" t="s">
        <v>92</v>
      </c>
      <c r="BB4" s="38" t="s">
        <v>96</v>
      </c>
      <c r="BC4" s="38" t="s">
        <v>94</v>
      </c>
      <c r="BD4" s="51"/>
    </row>
    <row r="5" spans="1:56" s="48" customFormat="1" ht="15.75">
      <c r="A5" s="231"/>
      <c r="B5" s="7" t="s">
        <v>76</v>
      </c>
      <c r="C5" s="8"/>
      <c r="D5" s="9">
        <f>D6+D7</f>
        <v>1065</v>
      </c>
      <c r="E5" s="9">
        <f t="shared" ref="E5:BC5" si="0">E6+E7</f>
        <v>30</v>
      </c>
      <c r="F5" s="9">
        <f t="shared" si="0"/>
        <v>220</v>
      </c>
      <c r="G5" s="9">
        <f t="shared" si="0"/>
        <v>6</v>
      </c>
      <c r="H5" s="9">
        <f t="shared" si="0"/>
        <v>222</v>
      </c>
      <c r="I5" s="9">
        <f t="shared" si="0"/>
        <v>6</v>
      </c>
      <c r="J5" s="9">
        <f t="shared" si="0"/>
        <v>211</v>
      </c>
      <c r="K5" s="9">
        <f t="shared" si="0"/>
        <v>6</v>
      </c>
      <c r="L5" s="9">
        <f t="shared" si="0"/>
        <v>195</v>
      </c>
      <c r="M5" s="9">
        <f t="shared" si="0"/>
        <v>6</v>
      </c>
      <c r="N5" s="9">
        <f t="shared" si="0"/>
        <v>217</v>
      </c>
      <c r="O5" s="9">
        <f t="shared" si="0"/>
        <v>6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1064</v>
      </c>
      <c r="Y5" s="9">
        <f t="shared" si="0"/>
        <v>30</v>
      </c>
      <c r="Z5" s="9">
        <f t="shared" si="0"/>
        <v>69.2</v>
      </c>
      <c r="AA5" s="9">
        <f t="shared" si="0"/>
        <v>216</v>
      </c>
      <c r="AB5" s="9">
        <f t="shared" si="0"/>
        <v>6</v>
      </c>
      <c r="AC5" s="9">
        <f t="shared" si="0"/>
        <v>72</v>
      </c>
      <c r="AD5" s="9">
        <f t="shared" si="0"/>
        <v>220</v>
      </c>
      <c r="AE5" s="9">
        <f t="shared" si="0"/>
        <v>6</v>
      </c>
      <c r="AF5" s="9">
        <f t="shared" si="0"/>
        <v>69.5</v>
      </c>
      <c r="AG5" s="9">
        <f t="shared" si="0"/>
        <v>222</v>
      </c>
      <c r="AH5" s="9">
        <f t="shared" si="0"/>
        <v>6</v>
      </c>
      <c r="AI5" s="9">
        <f t="shared" si="0"/>
        <v>72.75</v>
      </c>
      <c r="AJ5" s="9">
        <f t="shared" si="0"/>
        <v>211</v>
      </c>
      <c r="AK5" s="9">
        <f t="shared" si="0"/>
        <v>6</v>
      </c>
      <c r="AL5" s="9">
        <f t="shared" si="0"/>
        <v>68.75</v>
      </c>
      <c r="AM5" s="9">
        <f t="shared" si="0"/>
        <v>195</v>
      </c>
      <c r="AN5" s="9">
        <f t="shared" si="0"/>
        <v>6</v>
      </c>
      <c r="AO5" s="9">
        <f t="shared" si="0"/>
        <v>63</v>
      </c>
      <c r="AP5" s="9">
        <f t="shared" si="0"/>
        <v>0</v>
      </c>
      <c r="AQ5" s="9">
        <f t="shared" si="0"/>
        <v>0</v>
      </c>
      <c r="AR5" s="9">
        <f t="shared" si="0"/>
        <v>0</v>
      </c>
      <c r="AS5" s="9">
        <f t="shared" si="0"/>
        <v>0</v>
      </c>
      <c r="AT5" s="9">
        <f t="shared" si="0"/>
        <v>0</v>
      </c>
      <c r="AU5" s="9">
        <f t="shared" si="0"/>
        <v>0</v>
      </c>
      <c r="AV5" s="9">
        <f t="shared" si="0"/>
        <v>0</v>
      </c>
      <c r="AW5" s="9">
        <f t="shared" si="0"/>
        <v>0</v>
      </c>
      <c r="AX5" s="9">
        <f t="shared" si="0"/>
        <v>0</v>
      </c>
      <c r="AY5" s="9">
        <f t="shared" si="0"/>
        <v>0</v>
      </c>
      <c r="AZ5" s="9">
        <f t="shared" si="0"/>
        <v>0</v>
      </c>
      <c r="BA5" s="9">
        <f t="shared" si="0"/>
        <v>0</v>
      </c>
      <c r="BB5" s="9">
        <f t="shared" si="0"/>
        <v>0</v>
      </c>
      <c r="BC5" s="9">
        <f t="shared" si="0"/>
        <v>0</v>
      </c>
      <c r="BD5" s="51"/>
    </row>
    <row r="6" spans="1:56" s="48" customFormat="1" ht="15.75">
      <c r="A6" s="212">
        <v>1</v>
      </c>
      <c r="B6" s="261" t="s">
        <v>36</v>
      </c>
      <c r="C6" s="58" t="s">
        <v>98</v>
      </c>
      <c r="D6" s="15">
        <v>315</v>
      </c>
      <c r="E6" s="15">
        <v>10</v>
      </c>
      <c r="F6" s="16">
        <v>58</v>
      </c>
      <c r="G6" s="38">
        <v>2</v>
      </c>
      <c r="H6" s="16">
        <v>69</v>
      </c>
      <c r="I6" s="17">
        <v>2</v>
      </c>
      <c r="J6" s="16">
        <v>64</v>
      </c>
      <c r="K6" s="17">
        <v>2</v>
      </c>
      <c r="L6" s="16">
        <v>57</v>
      </c>
      <c r="M6" s="17">
        <v>2</v>
      </c>
      <c r="N6" s="16">
        <v>67</v>
      </c>
      <c r="O6" s="18">
        <v>2</v>
      </c>
      <c r="P6" s="19"/>
      <c r="Q6" s="20"/>
      <c r="R6" s="20"/>
      <c r="S6" s="20"/>
      <c r="T6" s="20"/>
      <c r="U6" s="20"/>
      <c r="V6" s="20"/>
      <c r="W6" s="21"/>
      <c r="X6" s="22">
        <v>320</v>
      </c>
      <c r="Y6" s="31">
        <v>10</v>
      </c>
      <c r="Z6" s="59">
        <v>32</v>
      </c>
      <c r="AA6" s="23">
        <v>72</v>
      </c>
      <c r="AB6" s="23">
        <v>2</v>
      </c>
      <c r="AC6" s="24">
        <v>36</v>
      </c>
      <c r="AD6" s="60">
        <v>58</v>
      </c>
      <c r="AE6" s="25">
        <v>2</v>
      </c>
      <c r="AF6" s="24">
        <v>29</v>
      </c>
      <c r="AG6" s="25">
        <v>69</v>
      </c>
      <c r="AH6" s="25">
        <v>2</v>
      </c>
      <c r="AI6" s="24">
        <v>34.5</v>
      </c>
      <c r="AJ6" s="25">
        <v>64</v>
      </c>
      <c r="AK6" s="25">
        <v>2</v>
      </c>
      <c r="AL6" s="24">
        <v>32</v>
      </c>
      <c r="AM6" s="25">
        <v>57</v>
      </c>
      <c r="AN6" s="25">
        <v>2</v>
      </c>
      <c r="AO6" s="24">
        <v>28.5</v>
      </c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61"/>
      <c r="BD6" s="51"/>
    </row>
    <row r="7" spans="1:56" s="48" customFormat="1" ht="15" customHeight="1">
      <c r="A7" s="212"/>
      <c r="B7" s="262"/>
      <c r="C7" s="58" t="s">
        <v>99</v>
      </c>
      <c r="D7" s="15">
        <v>750</v>
      </c>
      <c r="E7" s="15">
        <v>20</v>
      </c>
      <c r="F7" s="16">
        <v>162</v>
      </c>
      <c r="G7" s="38">
        <v>4</v>
      </c>
      <c r="H7" s="16">
        <v>153</v>
      </c>
      <c r="I7" s="17">
        <v>4</v>
      </c>
      <c r="J7" s="16">
        <v>147</v>
      </c>
      <c r="K7" s="17">
        <v>4</v>
      </c>
      <c r="L7" s="16">
        <v>138</v>
      </c>
      <c r="M7" s="17">
        <v>4</v>
      </c>
      <c r="N7" s="16">
        <v>150</v>
      </c>
      <c r="O7" s="18">
        <v>4</v>
      </c>
      <c r="P7" s="19"/>
      <c r="Q7" s="20"/>
      <c r="R7" s="20"/>
      <c r="S7" s="20"/>
      <c r="T7" s="20"/>
      <c r="U7" s="20"/>
      <c r="V7" s="20"/>
      <c r="W7" s="21"/>
      <c r="X7" s="22">
        <v>744</v>
      </c>
      <c r="Y7" s="31">
        <v>20</v>
      </c>
      <c r="Z7" s="59">
        <v>37.200000000000003</v>
      </c>
      <c r="AA7" s="23">
        <v>144</v>
      </c>
      <c r="AB7" s="23">
        <v>4</v>
      </c>
      <c r="AC7" s="24">
        <v>36</v>
      </c>
      <c r="AD7" s="60">
        <v>162</v>
      </c>
      <c r="AE7" s="25">
        <v>4</v>
      </c>
      <c r="AF7" s="24">
        <v>40.5</v>
      </c>
      <c r="AG7" s="25">
        <v>153</v>
      </c>
      <c r="AH7" s="25">
        <v>4</v>
      </c>
      <c r="AI7" s="24">
        <v>38.25</v>
      </c>
      <c r="AJ7" s="25">
        <v>147</v>
      </c>
      <c r="AK7" s="25">
        <v>4</v>
      </c>
      <c r="AL7" s="24">
        <v>36.75</v>
      </c>
      <c r="AM7" s="25">
        <v>138</v>
      </c>
      <c r="AN7" s="25">
        <v>4</v>
      </c>
      <c r="AO7" s="24">
        <v>34.5</v>
      </c>
      <c r="AP7" s="62"/>
      <c r="AQ7" s="62"/>
      <c r="AR7" s="62"/>
      <c r="AS7" s="62"/>
      <c r="AT7" s="62"/>
      <c r="AU7" s="62"/>
      <c r="AV7" s="19"/>
      <c r="AW7" s="19"/>
      <c r="AX7" s="21"/>
      <c r="AY7" s="21"/>
      <c r="AZ7" s="21"/>
      <c r="BA7" s="21"/>
      <c r="BB7" s="21"/>
      <c r="BC7" s="61"/>
      <c r="BD7" s="51"/>
    </row>
    <row r="8" spans="1:56" s="48" customFormat="1" ht="15" customHeight="1">
      <c r="A8" s="212"/>
      <c r="B8" s="262"/>
      <c r="C8" s="58"/>
      <c r="D8" s="15"/>
      <c r="E8" s="15"/>
      <c r="F8" s="16"/>
      <c r="G8" s="38"/>
      <c r="H8" s="16"/>
      <c r="I8" s="17"/>
      <c r="J8" s="16"/>
      <c r="K8" s="17"/>
      <c r="L8" s="16"/>
      <c r="M8" s="17"/>
      <c r="N8" s="16"/>
      <c r="O8" s="18"/>
      <c r="P8" s="19"/>
      <c r="Q8" s="20"/>
      <c r="R8" s="20"/>
      <c r="S8" s="20"/>
      <c r="T8" s="20"/>
      <c r="U8" s="20"/>
      <c r="V8" s="20"/>
      <c r="W8" s="21"/>
      <c r="X8" s="22"/>
      <c r="Y8" s="31"/>
      <c r="Z8" s="24"/>
      <c r="AA8" s="23"/>
      <c r="AB8" s="23"/>
      <c r="AC8" s="24"/>
      <c r="AD8" s="25"/>
      <c r="AE8" s="25"/>
      <c r="AF8" s="24"/>
      <c r="AG8" s="25"/>
      <c r="AH8" s="25"/>
      <c r="AI8" s="24"/>
      <c r="AJ8" s="25"/>
      <c r="AK8" s="25"/>
      <c r="AL8" s="24"/>
      <c r="AM8" s="25"/>
      <c r="AN8" s="25"/>
      <c r="AO8" s="24"/>
      <c r="AP8" s="40"/>
      <c r="AQ8" s="40"/>
      <c r="AR8" s="40"/>
      <c r="AS8" s="40"/>
      <c r="AT8" s="40"/>
      <c r="AU8" s="40"/>
      <c r="AV8" s="39"/>
      <c r="AW8" s="39"/>
      <c r="AX8" s="26"/>
      <c r="AY8" s="26"/>
      <c r="AZ8" s="26"/>
      <c r="BA8" s="26"/>
      <c r="BB8" s="26"/>
      <c r="BC8" s="26"/>
      <c r="BD8" s="51"/>
    </row>
    <row r="9" spans="1:56" s="48" customFormat="1" ht="15" customHeight="1">
      <c r="A9" s="212"/>
      <c r="B9" s="63" t="s">
        <v>100</v>
      </c>
      <c r="C9" s="58"/>
      <c r="D9" s="15"/>
      <c r="E9" s="15"/>
      <c r="F9" s="16"/>
      <c r="G9" s="38"/>
      <c r="H9" s="16"/>
      <c r="I9" s="17"/>
      <c r="J9" s="16"/>
      <c r="K9" s="17"/>
      <c r="L9" s="16"/>
      <c r="M9" s="17"/>
      <c r="N9" s="16"/>
      <c r="O9" s="18"/>
      <c r="P9" s="19"/>
      <c r="Q9" s="20"/>
      <c r="R9" s="20"/>
      <c r="S9" s="20"/>
      <c r="T9" s="20"/>
      <c r="U9" s="20"/>
      <c r="V9" s="20"/>
      <c r="W9" s="21"/>
      <c r="X9" s="22"/>
      <c r="Y9" s="31"/>
      <c r="Z9" s="24"/>
      <c r="AA9" s="23"/>
      <c r="AB9" s="23"/>
      <c r="AC9" s="24"/>
      <c r="AD9" s="25"/>
      <c r="AE9" s="25"/>
      <c r="AF9" s="24"/>
      <c r="AG9" s="25"/>
      <c r="AH9" s="25"/>
      <c r="AI9" s="24"/>
      <c r="AJ9" s="25"/>
      <c r="AK9" s="25"/>
      <c r="AL9" s="24"/>
      <c r="AM9" s="25"/>
      <c r="AN9" s="25"/>
      <c r="AO9" s="24"/>
      <c r="AP9" s="40"/>
      <c r="AQ9" s="40"/>
      <c r="AR9" s="40"/>
      <c r="AS9" s="40"/>
      <c r="AT9" s="40"/>
      <c r="AU9" s="40"/>
      <c r="AV9" s="39"/>
      <c r="AW9" s="39"/>
      <c r="AX9" s="26"/>
      <c r="AY9" s="26"/>
      <c r="AZ9" s="26"/>
      <c r="BA9" s="26"/>
      <c r="BB9" s="26"/>
      <c r="BC9" s="26"/>
      <c r="BD9" s="51"/>
    </row>
    <row r="10" spans="1:56" s="48" customFormat="1" ht="15.75" customHeight="1">
      <c r="A10" s="228" t="s">
        <v>0</v>
      </c>
      <c r="B10" s="228" t="s">
        <v>72</v>
      </c>
      <c r="C10" s="263" t="s">
        <v>73</v>
      </c>
      <c r="D10" s="258" t="s">
        <v>74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9" t="s">
        <v>75</v>
      </c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 t="s">
        <v>75</v>
      </c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51"/>
    </row>
    <row r="11" spans="1:56" s="48" customFormat="1" ht="15.75" customHeight="1">
      <c r="A11" s="228"/>
      <c r="B11" s="228"/>
      <c r="C11" s="264"/>
      <c r="D11" s="233" t="s">
        <v>76</v>
      </c>
      <c r="E11" s="234"/>
      <c r="F11" s="235" t="s">
        <v>77</v>
      </c>
      <c r="G11" s="236"/>
      <c r="H11" s="235" t="s">
        <v>78</v>
      </c>
      <c r="I11" s="236"/>
      <c r="J11" s="235" t="s">
        <v>79</v>
      </c>
      <c r="K11" s="236"/>
      <c r="L11" s="235" t="s">
        <v>80</v>
      </c>
      <c r="M11" s="236"/>
      <c r="N11" s="235" t="s">
        <v>81</v>
      </c>
      <c r="O11" s="237"/>
      <c r="P11" s="233" t="s">
        <v>82</v>
      </c>
      <c r="Q11" s="238"/>
      <c r="R11" s="238"/>
      <c r="S11" s="238"/>
      <c r="T11" s="238"/>
      <c r="U11" s="238"/>
      <c r="V11" s="234"/>
      <c r="W11" s="258" t="s">
        <v>83</v>
      </c>
      <c r="X11" s="239" t="s">
        <v>76</v>
      </c>
      <c r="Y11" s="240"/>
      <c r="Z11" s="241"/>
      <c r="AA11" s="214" t="s">
        <v>77</v>
      </c>
      <c r="AB11" s="215"/>
      <c r="AC11" s="242"/>
      <c r="AD11" s="214" t="s">
        <v>78</v>
      </c>
      <c r="AE11" s="215"/>
      <c r="AF11" s="242"/>
      <c r="AG11" s="214" t="s">
        <v>79</v>
      </c>
      <c r="AH11" s="215"/>
      <c r="AI11" s="242"/>
      <c r="AJ11" s="214" t="s">
        <v>80</v>
      </c>
      <c r="AK11" s="215"/>
      <c r="AL11" s="215"/>
      <c r="AM11" s="259" t="s">
        <v>81</v>
      </c>
      <c r="AN11" s="259"/>
      <c r="AO11" s="259"/>
      <c r="AP11" s="217" t="s">
        <v>84</v>
      </c>
      <c r="AQ11" s="218"/>
      <c r="AR11" s="218"/>
      <c r="AS11" s="218"/>
      <c r="AT11" s="218"/>
      <c r="AU11" s="218"/>
      <c r="AV11" s="219"/>
      <c r="AW11" s="217" t="s">
        <v>85</v>
      </c>
      <c r="AX11" s="218"/>
      <c r="AY11" s="218"/>
      <c r="AZ11" s="218"/>
      <c r="BA11" s="218"/>
      <c r="BB11" s="218"/>
      <c r="BC11" s="219"/>
      <c r="BD11" s="51"/>
    </row>
    <row r="12" spans="1:56" s="48" customFormat="1" ht="83.25" customHeight="1">
      <c r="A12" s="228"/>
      <c r="B12" s="228"/>
      <c r="C12" s="265"/>
      <c r="D12" s="64" t="s">
        <v>86</v>
      </c>
      <c r="E12" s="64" t="s">
        <v>87</v>
      </c>
      <c r="F12" s="64" t="s">
        <v>86</v>
      </c>
      <c r="G12" s="64" t="s">
        <v>87</v>
      </c>
      <c r="H12" s="64" t="s">
        <v>86</v>
      </c>
      <c r="I12" s="64" t="s">
        <v>87</v>
      </c>
      <c r="J12" s="64" t="s">
        <v>86</v>
      </c>
      <c r="K12" s="64" t="s">
        <v>87</v>
      </c>
      <c r="L12" s="64" t="s">
        <v>86</v>
      </c>
      <c r="M12" s="64" t="s">
        <v>87</v>
      </c>
      <c r="N12" s="64" t="s">
        <v>86</v>
      </c>
      <c r="O12" s="65" t="s">
        <v>87</v>
      </c>
      <c r="P12" s="66" t="s">
        <v>88</v>
      </c>
      <c r="Q12" s="66" t="s">
        <v>89</v>
      </c>
      <c r="R12" s="66" t="s">
        <v>90</v>
      </c>
      <c r="S12" s="66" t="s">
        <v>91</v>
      </c>
      <c r="T12" s="66" t="s">
        <v>92</v>
      </c>
      <c r="U12" s="66" t="s">
        <v>93</v>
      </c>
      <c r="V12" s="66" t="s">
        <v>94</v>
      </c>
      <c r="W12" s="258"/>
      <c r="X12" s="67" t="s">
        <v>86</v>
      </c>
      <c r="Y12" s="67" t="s">
        <v>87</v>
      </c>
      <c r="Z12" s="67" t="s">
        <v>95</v>
      </c>
      <c r="AA12" s="56" t="s">
        <v>86</v>
      </c>
      <c r="AB12" s="68" t="s">
        <v>87</v>
      </c>
      <c r="AC12" s="68" t="s">
        <v>95</v>
      </c>
      <c r="AD12" s="68" t="s">
        <v>86</v>
      </c>
      <c r="AE12" s="68" t="s">
        <v>87</v>
      </c>
      <c r="AF12" s="68" t="s">
        <v>95</v>
      </c>
      <c r="AG12" s="68" t="s">
        <v>86</v>
      </c>
      <c r="AH12" s="68" t="s">
        <v>87</v>
      </c>
      <c r="AI12" s="68" t="s">
        <v>95</v>
      </c>
      <c r="AJ12" s="68" t="s">
        <v>86</v>
      </c>
      <c r="AK12" s="68" t="s">
        <v>87</v>
      </c>
      <c r="AL12" s="68" t="s">
        <v>95</v>
      </c>
      <c r="AM12" s="68" t="s">
        <v>86</v>
      </c>
      <c r="AN12" s="68" t="s">
        <v>87</v>
      </c>
      <c r="AO12" s="68" t="s">
        <v>95</v>
      </c>
      <c r="AP12" s="66" t="s">
        <v>89</v>
      </c>
      <c r="AQ12" s="66" t="s">
        <v>90</v>
      </c>
      <c r="AR12" s="66" t="s">
        <v>91</v>
      </c>
      <c r="AS12" s="66" t="s">
        <v>92</v>
      </c>
      <c r="AT12" s="66" t="s">
        <v>93</v>
      </c>
      <c r="AU12" s="66" t="s">
        <v>94</v>
      </c>
      <c r="AV12" s="66" t="s">
        <v>88</v>
      </c>
      <c r="AW12" s="66" t="s">
        <v>97</v>
      </c>
      <c r="AX12" s="69" t="s">
        <v>89</v>
      </c>
      <c r="AY12" s="69" t="s">
        <v>90</v>
      </c>
      <c r="AZ12" s="69" t="s">
        <v>91</v>
      </c>
      <c r="BA12" s="69" t="s">
        <v>92</v>
      </c>
      <c r="BB12" s="69" t="s">
        <v>93</v>
      </c>
      <c r="BC12" s="69" t="s">
        <v>94</v>
      </c>
      <c r="BD12" s="51"/>
    </row>
    <row r="13" spans="1:56" s="48" customFormat="1" ht="15.75">
      <c r="A13" s="228"/>
      <c r="B13" s="70" t="s">
        <v>76</v>
      </c>
      <c r="C13" s="71"/>
      <c r="D13" s="9">
        <f>D14+D16</f>
        <v>904</v>
      </c>
      <c r="E13" s="9">
        <f t="shared" ref="E13:BC13" si="1">E14+E16</f>
        <v>25</v>
      </c>
      <c r="F13" s="9">
        <f t="shared" si="1"/>
        <v>206</v>
      </c>
      <c r="G13" s="9">
        <f t="shared" si="1"/>
        <v>6</v>
      </c>
      <c r="H13" s="9">
        <f t="shared" si="1"/>
        <v>203</v>
      </c>
      <c r="I13" s="9">
        <f t="shared" si="1"/>
        <v>6</v>
      </c>
      <c r="J13" s="9">
        <f t="shared" si="1"/>
        <v>172</v>
      </c>
      <c r="K13" s="9">
        <f t="shared" si="1"/>
        <v>4</v>
      </c>
      <c r="L13" s="9">
        <f t="shared" si="1"/>
        <v>172</v>
      </c>
      <c r="M13" s="9">
        <f t="shared" si="1"/>
        <v>5</v>
      </c>
      <c r="N13" s="9">
        <f t="shared" si="1"/>
        <v>151</v>
      </c>
      <c r="O13" s="9">
        <f t="shared" si="1"/>
        <v>4</v>
      </c>
      <c r="P13" s="9">
        <f t="shared" si="1"/>
        <v>28</v>
      </c>
      <c r="Q13" s="9">
        <f t="shared" si="1"/>
        <v>21</v>
      </c>
      <c r="R13" s="9">
        <f t="shared" si="1"/>
        <v>3</v>
      </c>
      <c r="S13" s="9">
        <f t="shared" si="1"/>
        <v>0</v>
      </c>
      <c r="T13" s="9">
        <f t="shared" si="1"/>
        <v>2</v>
      </c>
      <c r="U13" s="9">
        <f t="shared" si="1"/>
        <v>2</v>
      </c>
      <c r="V13" s="9">
        <f t="shared" si="1"/>
        <v>0</v>
      </c>
      <c r="W13" s="9">
        <f t="shared" si="1"/>
        <v>21</v>
      </c>
      <c r="X13" s="9">
        <f t="shared" si="1"/>
        <v>930</v>
      </c>
      <c r="Y13" s="9">
        <f t="shared" si="1"/>
        <v>26</v>
      </c>
      <c r="Z13" s="9">
        <f t="shared" si="1"/>
        <v>0</v>
      </c>
      <c r="AA13" s="9">
        <f t="shared" si="1"/>
        <v>180</v>
      </c>
      <c r="AB13" s="9">
        <f t="shared" si="1"/>
        <v>5</v>
      </c>
      <c r="AC13" s="9">
        <f t="shared" si="1"/>
        <v>0</v>
      </c>
      <c r="AD13" s="9">
        <f t="shared" si="1"/>
        <v>206</v>
      </c>
      <c r="AE13" s="9">
        <f t="shared" si="1"/>
        <v>6</v>
      </c>
      <c r="AF13" s="9">
        <f t="shared" si="1"/>
        <v>0</v>
      </c>
      <c r="AG13" s="9">
        <f t="shared" si="1"/>
        <v>203</v>
      </c>
      <c r="AH13" s="9">
        <f t="shared" si="1"/>
        <v>6</v>
      </c>
      <c r="AI13" s="9">
        <f t="shared" si="1"/>
        <v>0</v>
      </c>
      <c r="AJ13" s="9">
        <f t="shared" si="1"/>
        <v>172</v>
      </c>
      <c r="AK13" s="9">
        <f t="shared" si="1"/>
        <v>4</v>
      </c>
      <c r="AL13" s="9">
        <f t="shared" si="1"/>
        <v>0</v>
      </c>
      <c r="AM13" s="9">
        <f t="shared" si="1"/>
        <v>172</v>
      </c>
      <c r="AN13" s="9">
        <f t="shared" si="1"/>
        <v>5</v>
      </c>
      <c r="AO13" s="9">
        <f t="shared" si="1"/>
        <v>0</v>
      </c>
      <c r="AP13" s="9">
        <f t="shared" si="1"/>
        <v>26</v>
      </c>
      <c r="AQ13" s="9">
        <f t="shared" si="1"/>
        <v>3</v>
      </c>
      <c r="AR13" s="9">
        <f t="shared" si="1"/>
        <v>2</v>
      </c>
      <c r="AS13" s="9">
        <f t="shared" si="1"/>
        <v>4</v>
      </c>
      <c r="AT13" s="9">
        <f t="shared" si="1"/>
        <v>2</v>
      </c>
      <c r="AU13" s="9">
        <f t="shared" si="1"/>
        <v>0</v>
      </c>
      <c r="AV13" s="9">
        <f t="shared" si="1"/>
        <v>37</v>
      </c>
      <c r="AW13" s="9">
        <f t="shared" si="1"/>
        <v>14</v>
      </c>
      <c r="AX13" s="9">
        <f t="shared" si="1"/>
        <v>10</v>
      </c>
      <c r="AY13" s="9">
        <f t="shared" si="1"/>
        <v>0</v>
      </c>
      <c r="AZ13" s="9">
        <f t="shared" si="1"/>
        <v>2</v>
      </c>
      <c r="BA13" s="9">
        <f t="shared" si="1"/>
        <v>2</v>
      </c>
      <c r="BB13" s="9">
        <f t="shared" si="1"/>
        <v>0</v>
      </c>
      <c r="BC13" s="9">
        <f t="shared" si="1"/>
        <v>0</v>
      </c>
      <c r="BD13" s="51"/>
    </row>
    <row r="14" spans="1:56" s="48" customFormat="1" ht="35.1" customHeight="1">
      <c r="A14" s="212">
        <v>1</v>
      </c>
      <c r="B14" s="266" t="s">
        <v>101</v>
      </c>
      <c r="C14" s="72" t="s">
        <v>102</v>
      </c>
      <c r="D14" s="73">
        <v>743</v>
      </c>
      <c r="E14" s="73">
        <v>20</v>
      </c>
      <c r="F14" s="74">
        <v>174</v>
      </c>
      <c r="G14" s="66">
        <v>5</v>
      </c>
      <c r="H14" s="74">
        <v>168</v>
      </c>
      <c r="I14" s="75">
        <v>5</v>
      </c>
      <c r="J14" s="74">
        <v>139</v>
      </c>
      <c r="K14" s="75">
        <v>3</v>
      </c>
      <c r="L14" s="74">
        <v>145</v>
      </c>
      <c r="M14" s="75">
        <v>4</v>
      </c>
      <c r="N14" s="74">
        <v>117</v>
      </c>
      <c r="O14" s="18">
        <v>3</v>
      </c>
      <c r="P14" s="76">
        <v>28</v>
      </c>
      <c r="Q14" s="77">
        <v>21</v>
      </c>
      <c r="R14" s="77">
        <v>3</v>
      </c>
      <c r="S14" s="77">
        <v>0</v>
      </c>
      <c r="T14" s="77">
        <v>2</v>
      </c>
      <c r="U14" s="77">
        <v>2</v>
      </c>
      <c r="V14" s="77">
        <v>0</v>
      </c>
      <c r="W14" s="78">
        <v>21</v>
      </c>
      <c r="X14" s="79">
        <v>930</v>
      </c>
      <c r="Y14" s="80">
        <v>26</v>
      </c>
      <c r="Z14" s="81"/>
      <c r="AA14" s="82">
        <v>180</v>
      </c>
      <c r="AB14" s="82">
        <v>5</v>
      </c>
      <c r="AC14" s="81"/>
      <c r="AD14" s="83">
        <v>206</v>
      </c>
      <c r="AE14" s="83">
        <v>6</v>
      </c>
      <c r="AF14" s="81"/>
      <c r="AG14" s="83">
        <v>203</v>
      </c>
      <c r="AH14" s="83">
        <v>6</v>
      </c>
      <c r="AI14" s="81"/>
      <c r="AJ14" s="83">
        <v>172</v>
      </c>
      <c r="AK14" s="83">
        <v>4</v>
      </c>
      <c r="AL14" s="81"/>
      <c r="AM14" s="83">
        <v>172</v>
      </c>
      <c r="AN14" s="83">
        <v>5</v>
      </c>
      <c r="AO14" s="81"/>
      <c r="AP14" s="40">
        <v>26</v>
      </c>
      <c r="AQ14" s="40">
        <v>3</v>
      </c>
      <c r="AR14" s="40">
        <v>2</v>
      </c>
      <c r="AS14" s="40">
        <v>4</v>
      </c>
      <c r="AT14" s="40">
        <v>2</v>
      </c>
      <c r="AU14" s="40">
        <v>0</v>
      </c>
      <c r="AV14" s="39">
        <v>37</v>
      </c>
      <c r="AW14" s="39">
        <v>14</v>
      </c>
      <c r="AX14" s="26">
        <v>10</v>
      </c>
      <c r="AY14" s="26">
        <v>0</v>
      </c>
      <c r="AZ14" s="26">
        <v>2</v>
      </c>
      <c r="BA14" s="26">
        <v>2</v>
      </c>
      <c r="BB14" s="26">
        <v>0</v>
      </c>
      <c r="BC14" s="26">
        <v>0</v>
      </c>
      <c r="BD14" s="51" t="s">
        <v>103</v>
      </c>
    </row>
    <row r="15" spans="1:56" s="48" customFormat="1" ht="15" customHeight="1">
      <c r="A15" s="212"/>
      <c r="B15" s="266"/>
      <c r="C15" s="84"/>
      <c r="D15" s="73"/>
      <c r="E15" s="73"/>
      <c r="F15" s="74"/>
      <c r="G15" s="66"/>
      <c r="H15" s="74"/>
      <c r="I15" s="75"/>
      <c r="J15" s="74"/>
      <c r="K15" s="75"/>
      <c r="L15" s="74"/>
      <c r="M15" s="75"/>
      <c r="N15" s="74"/>
      <c r="O15" s="18"/>
      <c r="P15" s="76"/>
      <c r="Q15" s="77"/>
      <c r="R15" s="77"/>
      <c r="S15" s="77"/>
      <c r="T15" s="77"/>
      <c r="U15" s="77"/>
      <c r="V15" s="77"/>
      <c r="W15" s="78"/>
      <c r="X15" s="79"/>
      <c r="Y15" s="80"/>
      <c r="Z15" s="81"/>
      <c r="AA15" s="82"/>
      <c r="AB15" s="82"/>
      <c r="AC15" s="81"/>
      <c r="AD15" s="83"/>
      <c r="AE15" s="83"/>
      <c r="AF15" s="81"/>
      <c r="AG15" s="83"/>
      <c r="AH15" s="83"/>
      <c r="AI15" s="81"/>
      <c r="AJ15" s="83"/>
      <c r="AK15" s="83"/>
      <c r="AL15" s="81"/>
      <c r="AM15" s="83"/>
      <c r="AN15" s="83"/>
      <c r="AO15" s="81"/>
      <c r="AP15" s="40"/>
      <c r="AQ15" s="40"/>
      <c r="AR15" s="40"/>
      <c r="AS15" s="40"/>
      <c r="AT15" s="40"/>
      <c r="AU15" s="40"/>
      <c r="AV15" s="39"/>
      <c r="AW15" s="39"/>
      <c r="AX15" s="26"/>
      <c r="AY15" s="26"/>
      <c r="AZ15" s="26"/>
      <c r="BA15" s="26"/>
      <c r="BB15" s="26"/>
      <c r="BC15" s="26"/>
      <c r="BD15" s="51"/>
    </row>
    <row r="16" spans="1:56" s="48" customFormat="1" ht="42" customHeight="1">
      <c r="A16" s="212"/>
      <c r="B16" s="266"/>
      <c r="C16" s="72" t="s">
        <v>104</v>
      </c>
      <c r="D16" s="73">
        <v>161</v>
      </c>
      <c r="E16" s="73">
        <v>5</v>
      </c>
      <c r="F16" s="74">
        <v>32</v>
      </c>
      <c r="G16" s="66">
        <v>1</v>
      </c>
      <c r="H16" s="74">
        <v>35</v>
      </c>
      <c r="I16" s="75">
        <v>1</v>
      </c>
      <c r="J16" s="74">
        <v>33</v>
      </c>
      <c r="K16" s="75">
        <v>1</v>
      </c>
      <c r="L16" s="74">
        <v>27</v>
      </c>
      <c r="M16" s="75">
        <v>1</v>
      </c>
      <c r="N16" s="74">
        <v>34</v>
      </c>
      <c r="O16" s="18">
        <v>1</v>
      </c>
      <c r="P16" s="76"/>
      <c r="Q16" s="77"/>
      <c r="R16" s="77"/>
      <c r="S16" s="77"/>
      <c r="T16" s="77"/>
      <c r="U16" s="77"/>
      <c r="V16" s="77"/>
      <c r="W16" s="78"/>
      <c r="X16" s="79"/>
      <c r="Y16" s="80"/>
      <c r="Z16" s="81"/>
      <c r="AA16" s="82"/>
      <c r="AB16" s="82"/>
      <c r="AC16" s="81"/>
      <c r="AD16" s="83"/>
      <c r="AE16" s="83"/>
      <c r="AF16" s="81"/>
      <c r="AG16" s="83"/>
      <c r="AH16" s="83"/>
      <c r="AI16" s="81"/>
      <c r="AJ16" s="83"/>
      <c r="AK16" s="83"/>
      <c r="AL16" s="81"/>
      <c r="AM16" s="83"/>
      <c r="AN16" s="83"/>
      <c r="AO16" s="81"/>
      <c r="AP16" s="40"/>
      <c r="AQ16" s="40"/>
      <c r="AR16" s="40"/>
      <c r="AS16" s="40"/>
      <c r="AT16" s="40"/>
      <c r="AU16" s="40"/>
      <c r="AV16" s="39"/>
      <c r="AW16" s="39"/>
      <c r="AX16" s="26"/>
      <c r="AY16" s="26"/>
      <c r="AZ16" s="26"/>
      <c r="BA16" s="26"/>
      <c r="BB16" s="26"/>
      <c r="BC16" s="26"/>
      <c r="BD16" s="51"/>
    </row>
    <row r="17" spans="1:56" s="48" customFormat="1" ht="15" customHeight="1">
      <c r="A17" s="212"/>
      <c r="B17" s="63" t="s">
        <v>100</v>
      </c>
      <c r="C17" s="84"/>
      <c r="D17" s="73"/>
      <c r="E17" s="73"/>
      <c r="F17" s="74"/>
      <c r="G17" s="66"/>
      <c r="H17" s="74"/>
      <c r="I17" s="75"/>
      <c r="J17" s="74"/>
      <c r="K17" s="75"/>
      <c r="L17" s="74"/>
      <c r="M17" s="75"/>
      <c r="N17" s="74"/>
      <c r="O17" s="18"/>
      <c r="P17" s="76"/>
      <c r="Q17" s="77"/>
      <c r="R17" s="77"/>
      <c r="S17" s="77"/>
      <c r="T17" s="77"/>
      <c r="U17" s="77"/>
      <c r="V17" s="77"/>
      <c r="W17" s="78"/>
      <c r="X17" s="79"/>
      <c r="Y17" s="80"/>
      <c r="Z17" s="81"/>
      <c r="AA17" s="82"/>
      <c r="AB17" s="82"/>
      <c r="AC17" s="81"/>
      <c r="AD17" s="83"/>
      <c r="AE17" s="83"/>
      <c r="AF17" s="81"/>
      <c r="AG17" s="83"/>
      <c r="AH17" s="83"/>
      <c r="AI17" s="81"/>
      <c r="AJ17" s="83"/>
      <c r="AK17" s="83"/>
      <c r="AL17" s="81"/>
      <c r="AM17" s="83"/>
      <c r="AN17" s="83"/>
      <c r="AO17" s="81"/>
      <c r="AP17" s="40"/>
      <c r="AQ17" s="40"/>
      <c r="AR17" s="40"/>
      <c r="AS17" s="40"/>
      <c r="AT17" s="40"/>
      <c r="AU17" s="40"/>
      <c r="AV17" s="39"/>
      <c r="AW17" s="39"/>
      <c r="AX17" s="26"/>
      <c r="AY17" s="26"/>
      <c r="AZ17" s="26"/>
      <c r="BA17" s="26"/>
      <c r="BB17" s="26"/>
      <c r="BC17" s="26"/>
      <c r="BD17" s="51"/>
    </row>
    <row r="18" spans="1:56" s="48" customFormat="1" ht="15.75" customHeight="1">
      <c r="A18" s="85" t="s">
        <v>0</v>
      </c>
      <c r="B18" s="232" t="s">
        <v>72</v>
      </c>
      <c r="C18" s="229" t="s">
        <v>73</v>
      </c>
      <c r="D18" s="228" t="s">
        <v>74</v>
      </c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16" t="s">
        <v>75</v>
      </c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1" t="s">
        <v>75</v>
      </c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51"/>
    </row>
    <row r="19" spans="1:56" s="48" customFormat="1" ht="15.75" customHeight="1">
      <c r="A19" s="86"/>
      <c r="B19" s="230"/>
      <c r="C19" s="230"/>
      <c r="D19" s="233" t="s">
        <v>76</v>
      </c>
      <c r="E19" s="234"/>
      <c r="F19" s="235" t="s">
        <v>77</v>
      </c>
      <c r="G19" s="236"/>
      <c r="H19" s="235" t="s">
        <v>78</v>
      </c>
      <c r="I19" s="236"/>
      <c r="J19" s="235" t="s">
        <v>79</v>
      </c>
      <c r="K19" s="236"/>
      <c r="L19" s="235" t="s">
        <v>80</v>
      </c>
      <c r="M19" s="236"/>
      <c r="N19" s="235" t="s">
        <v>81</v>
      </c>
      <c r="O19" s="237"/>
      <c r="P19" s="233" t="s">
        <v>82</v>
      </c>
      <c r="Q19" s="238"/>
      <c r="R19" s="238"/>
      <c r="S19" s="238"/>
      <c r="T19" s="238"/>
      <c r="U19" s="238"/>
      <c r="V19" s="234"/>
      <c r="W19" s="228" t="s">
        <v>83</v>
      </c>
      <c r="X19" s="239" t="s">
        <v>76</v>
      </c>
      <c r="Y19" s="240"/>
      <c r="Z19" s="241"/>
      <c r="AA19" s="214" t="s">
        <v>77</v>
      </c>
      <c r="AB19" s="215"/>
      <c r="AC19" s="242"/>
      <c r="AD19" s="214" t="s">
        <v>78</v>
      </c>
      <c r="AE19" s="215"/>
      <c r="AF19" s="242"/>
      <c r="AG19" s="214" t="s">
        <v>79</v>
      </c>
      <c r="AH19" s="215"/>
      <c r="AI19" s="242"/>
      <c r="AJ19" s="214" t="s">
        <v>80</v>
      </c>
      <c r="AK19" s="215"/>
      <c r="AL19" s="215"/>
      <c r="AM19" s="216" t="s">
        <v>81</v>
      </c>
      <c r="AN19" s="216"/>
      <c r="AO19" s="216"/>
      <c r="AP19" s="217" t="s">
        <v>84</v>
      </c>
      <c r="AQ19" s="218"/>
      <c r="AR19" s="218"/>
      <c r="AS19" s="218"/>
      <c r="AT19" s="218"/>
      <c r="AU19" s="218"/>
      <c r="AV19" s="219"/>
      <c r="AW19" s="217" t="s">
        <v>85</v>
      </c>
      <c r="AX19" s="218"/>
      <c r="AY19" s="218"/>
      <c r="AZ19" s="218"/>
      <c r="BA19" s="218"/>
      <c r="BB19" s="218"/>
      <c r="BC19" s="219"/>
      <c r="BD19" s="51"/>
    </row>
    <row r="20" spans="1:56" s="48" customFormat="1" ht="83.25" customHeight="1">
      <c r="A20" s="86"/>
      <c r="B20" s="231"/>
      <c r="C20" s="231"/>
      <c r="D20" s="52" t="s">
        <v>86</v>
      </c>
      <c r="E20" s="52" t="s">
        <v>87</v>
      </c>
      <c r="F20" s="52" t="s">
        <v>86</v>
      </c>
      <c r="G20" s="52" t="s">
        <v>87</v>
      </c>
      <c r="H20" s="52" t="s">
        <v>86</v>
      </c>
      <c r="I20" s="52" t="s">
        <v>87</v>
      </c>
      <c r="J20" s="52" t="s">
        <v>86</v>
      </c>
      <c r="K20" s="52" t="s">
        <v>87</v>
      </c>
      <c r="L20" s="52" t="s">
        <v>86</v>
      </c>
      <c r="M20" s="52" t="s">
        <v>87</v>
      </c>
      <c r="N20" s="52" t="s">
        <v>86</v>
      </c>
      <c r="O20" s="53" t="s">
        <v>87</v>
      </c>
      <c r="P20" s="54" t="s">
        <v>88</v>
      </c>
      <c r="Q20" s="38" t="s">
        <v>89</v>
      </c>
      <c r="R20" s="38" t="s">
        <v>90</v>
      </c>
      <c r="S20" s="38" t="s">
        <v>91</v>
      </c>
      <c r="T20" s="38" t="s">
        <v>92</v>
      </c>
      <c r="U20" s="38" t="s">
        <v>93</v>
      </c>
      <c r="V20" s="38" t="s">
        <v>94</v>
      </c>
      <c r="W20" s="228"/>
      <c r="X20" s="55" t="s">
        <v>86</v>
      </c>
      <c r="Y20" s="55" t="s">
        <v>87</v>
      </c>
      <c r="Z20" s="55" t="s">
        <v>95</v>
      </c>
      <c r="AA20" s="56" t="s">
        <v>86</v>
      </c>
      <c r="AB20" s="57" t="s">
        <v>87</v>
      </c>
      <c r="AC20" s="57" t="s">
        <v>95</v>
      </c>
      <c r="AD20" s="57" t="s">
        <v>86</v>
      </c>
      <c r="AE20" s="57" t="s">
        <v>87</v>
      </c>
      <c r="AF20" s="57" t="s">
        <v>95</v>
      </c>
      <c r="AG20" s="57" t="s">
        <v>86</v>
      </c>
      <c r="AH20" s="57" t="s">
        <v>87</v>
      </c>
      <c r="AI20" s="57" t="s">
        <v>95</v>
      </c>
      <c r="AJ20" s="57" t="s">
        <v>86</v>
      </c>
      <c r="AK20" s="57" t="s">
        <v>87</v>
      </c>
      <c r="AL20" s="57" t="s">
        <v>95</v>
      </c>
      <c r="AM20" s="57" t="s">
        <v>86</v>
      </c>
      <c r="AN20" s="57" t="s">
        <v>87</v>
      </c>
      <c r="AO20" s="57" t="s">
        <v>95</v>
      </c>
      <c r="AP20" s="38" t="s">
        <v>89</v>
      </c>
      <c r="AQ20" s="38" t="s">
        <v>90</v>
      </c>
      <c r="AR20" s="38" t="s">
        <v>91</v>
      </c>
      <c r="AS20" s="38" t="s">
        <v>92</v>
      </c>
      <c r="AT20" s="38" t="s">
        <v>93</v>
      </c>
      <c r="AU20" s="38" t="s">
        <v>94</v>
      </c>
      <c r="AV20" s="38" t="s">
        <v>88</v>
      </c>
      <c r="AW20" s="38" t="s">
        <v>97</v>
      </c>
      <c r="AX20" s="87" t="s">
        <v>89</v>
      </c>
      <c r="AY20" s="87" t="s">
        <v>90</v>
      </c>
      <c r="AZ20" s="87" t="s">
        <v>91</v>
      </c>
      <c r="BA20" s="87" t="s">
        <v>92</v>
      </c>
      <c r="BB20" s="87" t="s">
        <v>93</v>
      </c>
      <c r="BC20" s="87" t="s">
        <v>94</v>
      </c>
      <c r="BD20" s="51"/>
    </row>
    <row r="21" spans="1:56" s="48" customFormat="1" ht="15.75">
      <c r="A21" s="88"/>
      <c r="B21" s="7" t="s">
        <v>76</v>
      </c>
      <c r="C21" s="8"/>
      <c r="D21" s="28">
        <v>798</v>
      </c>
      <c r="E21" s="28">
        <v>22</v>
      </c>
      <c r="F21" s="28">
        <v>181</v>
      </c>
      <c r="G21" s="9">
        <v>5</v>
      </c>
      <c r="H21" s="28">
        <v>160</v>
      </c>
      <c r="I21" s="28">
        <v>5</v>
      </c>
      <c r="J21" s="28">
        <v>168</v>
      </c>
      <c r="K21" s="28">
        <v>4</v>
      </c>
      <c r="L21" s="28">
        <v>142</v>
      </c>
      <c r="M21" s="28">
        <v>4</v>
      </c>
      <c r="N21" s="28">
        <v>147</v>
      </c>
      <c r="O21" s="9">
        <v>4</v>
      </c>
      <c r="P21" s="10">
        <v>26</v>
      </c>
      <c r="Q21" s="10">
        <v>18</v>
      </c>
      <c r="R21" s="10">
        <v>2</v>
      </c>
      <c r="S21" s="10">
        <v>2</v>
      </c>
      <c r="T21" s="10">
        <v>1</v>
      </c>
      <c r="U21" s="10">
        <v>1</v>
      </c>
      <c r="V21" s="10">
        <v>2</v>
      </c>
      <c r="W21" s="10">
        <v>22</v>
      </c>
      <c r="X21" s="41">
        <v>835</v>
      </c>
      <c r="Y21" s="29">
        <v>23</v>
      </c>
      <c r="Z21" s="11">
        <v>36.304347826086953</v>
      </c>
      <c r="AA21" s="12">
        <v>184</v>
      </c>
      <c r="AB21" s="30">
        <v>5</v>
      </c>
      <c r="AC21" s="13">
        <v>36.799999999999997</v>
      </c>
      <c r="AD21" s="12">
        <v>181</v>
      </c>
      <c r="AE21" s="12">
        <v>5</v>
      </c>
      <c r="AF21" s="13">
        <v>36.200000000000003</v>
      </c>
      <c r="AG21" s="12">
        <v>160</v>
      </c>
      <c r="AH21" s="12">
        <v>5</v>
      </c>
      <c r="AI21" s="13">
        <v>32</v>
      </c>
      <c r="AJ21" s="12">
        <v>168</v>
      </c>
      <c r="AK21" s="12">
        <v>4</v>
      </c>
      <c r="AL21" s="13">
        <v>42</v>
      </c>
      <c r="AM21" s="12">
        <v>142</v>
      </c>
      <c r="AN21" s="12">
        <v>4</v>
      </c>
      <c r="AO21" s="13">
        <v>35.5</v>
      </c>
      <c r="AP21" s="14">
        <v>23</v>
      </c>
      <c r="AQ21" s="14">
        <v>2</v>
      </c>
      <c r="AR21" s="14">
        <v>2</v>
      </c>
      <c r="AS21" s="14">
        <v>2</v>
      </c>
      <c r="AT21" s="14">
        <v>2</v>
      </c>
      <c r="AU21" s="14">
        <v>3</v>
      </c>
      <c r="AV21" s="14">
        <v>34</v>
      </c>
      <c r="AW21" s="27">
        <v>8</v>
      </c>
      <c r="AX21" s="14">
        <v>5</v>
      </c>
      <c r="AY21" s="14">
        <v>0</v>
      </c>
      <c r="AZ21" s="14">
        <v>0</v>
      </c>
      <c r="BA21" s="14">
        <v>1</v>
      </c>
      <c r="BB21" s="14">
        <v>1</v>
      </c>
      <c r="BC21" s="14">
        <v>1</v>
      </c>
      <c r="BD21" s="51"/>
    </row>
    <row r="22" spans="1:56" s="48" customFormat="1" ht="15.75">
      <c r="A22" s="212">
        <v>3</v>
      </c>
      <c r="B22" s="50" t="s">
        <v>105</v>
      </c>
      <c r="C22" s="58" t="s">
        <v>106</v>
      </c>
      <c r="D22" s="15">
        <v>447</v>
      </c>
      <c r="E22" s="15">
        <v>13</v>
      </c>
      <c r="F22" s="16">
        <v>102</v>
      </c>
      <c r="G22" s="38">
        <v>3</v>
      </c>
      <c r="H22" s="16">
        <v>87</v>
      </c>
      <c r="I22" s="17">
        <v>3</v>
      </c>
      <c r="J22" s="16">
        <v>88</v>
      </c>
      <c r="K22" s="17">
        <v>2</v>
      </c>
      <c r="L22" s="16">
        <v>68</v>
      </c>
      <c r="M22" s="17">
        <v>2</v>
      </c>
      <c r="N22" s="16">
        <v>102</v>
      </c>
      <c r="O22" s="18">
        <v>3</v>
      </c>
      <c r="P22" s="19">
        <v>15</v>
      </c>
      <c r="Q22" s="20">
        <v>10</v>
      </c>
      <c r="R22" s="20">
        <v>1</v>
      </c>
      <c r="S22" s="20">
        <v>1</v>
      </c>
      <c r="T22" s="20">
        <v>1</v>
      </c>
      <c r="U22" s="20">
        <v>1</v>
      </c>
      <c r="V22" s="20">
        <v>1</v>
      </c>
      <c r="W22" s="21">
        <v>13</v>
      </c>
      <c r="X22" s="22">
        <v>489</v>
      </c>
      <c r="Y22" s="31">
        <v>14</v>
      </c>
      <c r="Z22" s="24">
        <v>34.928571428571431</v>
      </c>
      <c r="AA22" s="23">
        <v>144</v>
      </c>
      <c r="AB22" s="32">
        <v>4</v>
      </c>
      <c r="AC22" s="24">
        <v>36</v>
      </c>
      <c r="AD22" s="25">
        <v>102</v>
      </c>
      <c r="AE22" s="25">
        <v>3</v>
      </c>
      <c r="AF22" s="24">
        <v>34</v>
      </c>
      <c r="AG22" s="25">
        <v>87</v>
      </c>
      <c r="AH22" s="25">
        <v>3</v>
      </c>
      <c r="AI22" s="24">
        <v>29</v>
      </c>
      <c r="AJ22" s="25">
        <v>88</v>
      </c>
      <c r="AK22" s="25">
        <v>2</v>
      </c>
      <c r="AL22" s="24">
        <v>44</v>
      </c>
      <c r="AM22" s="25">
        <v>68</v>
      </c>
      <c r="AN22" s="25">
        <v>2</v>
      </c>
      <c r="AO22" s="24">
        <v>34</v>
      </c>
      <c r="AP22" s="40">
        <v>14</v>
      </c>
      <c r="AQ22" s="40">
        <v>1</v>
      </c>
      <c r="AR22" s="40">
        <v>1</v>
      </c>
      <c r="AS22" s="40">
        <v>1</v>
      </c>
      <c r="AT22" s="40">
        <v>1</v>
      </c>
      <c r="AU22" s="40">
        <v>2</v>
      </c>
      <c r="AV22" s="39">
        <v>20</v>
      </c>
      <c r="AW22" s="39">
        <v>5</v>
      </c>
      <c r="AX22" s="26">
        <v>4</v>
      </c>
      <c r="AY22" s="26">
        <v>0</v>
      </c>
      <c r="AZ22" s="26">
        <v>0</v>
      </c>
      <c r="BA22" s="26">
        <v>0</v>
      </c>
      <c r="BB22" s="26">
        <v>0</v>
      </c>
      <c r="BC22" s="26">
        <v>1</v>
      </c>
      <c r="BD22" s="51"/>
    </row>
    <row r="23" spans="1:56" s="48" customFormat="1" ht="15" customHeight="1">
      <c r="A23" s="212"/>
      <c r="B23" s="33"/>
      <c r="C23" s="58" t="s">
        <v>107</v>
      </c>
      <c r="D23" s="15">
        <v>351</v>
      </c>
      <c r="E23" s="15">
        <v>9</v>
      </c>
      <c r="F23" s="16">
        <v>79</v>
      </c>
      <c r="G23" s="38">
        <v>2</v>
      </c>
      <c r="H23" s="16">
        <v>73</v>
      </c>
      <c r="I23" s="17">
        <v>2</v>
      </c>
      <c r="J23" s="16">
        <v>80</v>
      </c>
      <c r="K23" s="17">
        <v>2</v>
      </c>
      <c r="L23" s="16">
        <v>74</v>
      </c>
      <c r="M23" s="17">
        <v>2</v>
      </c>
      <c r="N23" s="16">
        <v>45</v>
      </c>
      <c r="O23" s="18">
        <v>1</v>
      </c>
      <c r="P23" s="19">
        <v>11</v>
      </c>
      <c r="Q23" s="20">
        <v>8</v>
      </c>
      <c r="R23" s="20">
        <v>1</v>
      </c>
      <c r="S23" s="20">
        <v>1</v>
      </c>
      <c r="T23" s="20">
        <v>0</v>
      </c>
      <c r="U23" s="20">
        <v>0</v>
      </c>
      <c r="V23" s="20">
        <v>1</v>
      </c>
      <c r="W23" s="21">
        <v>9</v>
      </c>
      <c r="X23" s="22">
        <v>346</v>
      </c>
      <c r="Y23" s="31">
        <v>9</v>
      </c>
      <c r="Z23" s="24">
        <v>38.444444444444443</v>
      </c>
      <c r="AA23" s="23">
        <v>40</v>
      </c>
      <c r="AB23" s="32">
        <v>1</v>
      </c>
      <c r="AC23" s="24">
        <v>40</v>
      </c>
      <c r="AD23" s="25">
        <v>79</v>
      </c>
      <c r="AE23" s="25">
        <v>2</v>
      </c>
      <c r="AF23" s="24">
        <v>39.5</v>
      </c>
      <c r="AG23" s="25">
        <v>73</v>
      </c>
      <c r="AH23" s="25">
        <v>2</v>
      </c>
      <c r="AI23" s="24">
        <v>36.5</v>
      </c>
      <c r="AJ23" s="25">
        <v>80</v>
      </c>
      <c r="AK23" s="25">
        <v>2</v>
      </c>
      <c r="AL23" s="24">
        <v>40</v>
      </c>
      <c r="AM23" s="25">
        <v>74</v>
      </c>
      <c r="AN23" s="25">
        <v>2</v>
      </c>
      <c r="AO23" s="24">
        <v>37</v>
      </c>
      <c r="AP23" s="40">
        <v>9</v>
      </c>
      <c r="AQ23" s="40">
        <v>1</v>
      </c>
      <c r="AR23" s="40">
        <v>1</v>
      </c>
      <c r="AS23" s="40">
        <v>1</v>
      </c>
      <c r="AT23" s="40">
        <v>1</v>
      </c>
      <c r="AU23" s="40">
        <v>1</v>
      </c>
      <c r="AV23" s="39">
        <v>14</v>
      </c>
      <c r="AW23" s="39">
        <v>3</v>
      </c>
      <c r="AX23" s="26">
        <v>1</v>
      </c>
      <c r="AY23" s="26">
        <v>0</v>
      </c>
      <c r="AZ23" s="26">
        <v>0</v>
      </c>
      <c r="BA23" s="26">
        <v>1</v>
      </c>
      <c r="BB23" s="26">
        <v>1</v>
      </c>
      <c r="BC23" s="26">
        <v>0</v>
      </c>
      <c r="BD23" s="51"/>
    </row>
    <row r="24" spans="1:56" s="48" customFormat="1" ht="15" customHeight="1">
      <c r="A24" s="212"/>
      <c r="B24" s="63" t="s">
        <v>100</v>
      </c>
      <c r="C24" s="58"/>
      <c r="D24" s="15"/>
      <c r="E24" s="15"/>
      <c r="F24" s="16"/>
      <c r="G24" s="38"/>
      <c r="H24" s="16"/>
      <c r="I24" s="17"/>
      <c r="J24" s="16"/>
      <c r="K24" s="17"/>
      <c r="L24" s="16"/>
      <c r="M24" s="17"/>
      <c r="N24" s="16"/>
      <c r="O24" s="18"/>
      <c r="P24" s="19"/>
      <c r="Q24" s="20"/>
      <c r="R24" s="20"/>
      <c r="S24" s="20"/>
      <c r="T24" s="20"/>
      <c r="U24" s="20"/>
      <c r="V24" s="20"/>
      <c r="W24" s="89"/>
      <c r="X24" s="22">
        <f t="shared" ref="X24:Y24" si="2">AA24+AD24+AG24+AJ24+AM24</f>
        <v>0</v>
      </c>
      <c r="Y24" s="31">
        <f t="shared" si="2"/>
        <v>0</v>
      </c>
      <c r="Z24" s="24" t="e">
        <f t="shared" ref="Z24" si="3">X24/Y24</f>
        <v>#DIV/0!</v>
      </c>
      <c r="AA24" s="23"/>
      <c r="AB24" s="23"/>
      <c r="AC24" s="24" t="e">
        <f t="shared" ref="AC24" si="4">AA24/AB24</f>
        <v>#DIV/0!</v>
      </c>
      <c r="AD24" s="25">
        <f t="shared" ref="AD24:AE24" si="5">F24</f>
        <v>0</v>
      </c>
      <c r="AE24" s="25">
        <f t="shared" si="5"/>
        <v>0</v>
      </c>
      <c r="AF24" s="24" t="e">
        <f t="shared" ref="AF24" si="6">AD24/AE24</f>
        <v>#DIV/0!</v>
      </c>
      <c r="AG24" s="25">
        <f t="shared" ref="AG24:AH24" si="7">H24</f>
        <v>0</v>
      </c>
      <c r="AH24" s="25">
        <f t="shared" si="7"/>
        <v>0</v>
      </c>
      <c r="AI24" s="24" t="e">
        <f t="shared" ref="AI24" si="8">AG24/AH24</f>
        <v>#DIV/0!</v>
      </c>
      <c r="AJ24" s="25">
        <f t="shared" ref="AJ24:AK24" si="9">J24</f>
        <v>0</v>
      </c>
      <c r="AK24" s="25">
        <f t="shared" si="9"/>
        <v>0</v>
      </c>
      <c r="AL24" s="24" t="e">
        <f t="shared" ref="AL24" si="10">AJ24/AK24</f>
        <v>#DIV/0!</v>
      </c>
      <c r="AM24" s="25">
        <f t="shared" ref="AM24:AN24" si="11">L24</f>
        <v>0</v>
      </c>
      <c r="AN24" s="25">
        <f t="shared" si="11"/>
        <v>0</v>
      </c>
      <c r="AO24" s="24"/>
      <c r="AP24" s="40"/>
      <c r="AQ24" s="40"/>
      <c r="AR24" s="40"/>
      <c r="AS24" s="40"/>
      <c r="AT24" s="40"/>
      <c r="AU24" s="40"/>
      <c r="AV24" s="39"/>
      <c r="AW24" s="39"/>
      <c r="AX24" s="26"/>
      <c r="AY24" s="26"/>
      <c r="AZ24" s="26"/>
      <c r="BA24" s="26"/>
      <c r="BB24" s="26"/>
      <c r="BC24" s="26"/>
      <c r="BD24" s="51"/>
    </row>
    <row r="25" spans="1:56" s="48" customFormat="1" ht="15.75" customHeight="1">
      <c r="A25" s="229" t="s">
        <v>0</v>
      </c>
      <c r="B25" s="232" t="s">
        <v>72</v>
      </c>
      <c r="C25" s="229" t="s">
        <v>73</v>
      </c>
      <c r="D25" s="228" t="s">
        <v>74</v>
      </c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16" t="s">
        <v>75</v>
      </c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1" t="s">
        <v>75</v>
      </c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51"/>
    </row>
    <row r="26" spans="1:56" s="48" customFormat="1" ht="15.75" customHeight="1">
      <c r="A26" s="230"/>
      <c r="B26" s="230"/>
      <c r="C26" s="230"/>
      <c r="D26" s="233" t="s">
        <v>76</v>
      </c>
      <c r="E26" s="234"/>
      <c r="F26" s="235" t="s">
        <v>77</v>
      </c>
      <c r="G26" s="236"/>
      <c r="H26" s="235" t="s">
        <v>78</v>
      </c>
      <c r="I26" s="236"/>
      <c r="J26" s="235" t="s">
        <v>79</v>
      </c>
      <c r="K26" s="236"/>
      <c r="L26" s="235" t="s">
        <v>80</v>
      </c>
      <c r="M26" s="236"/>
      <c r="N26" s="235" t="s">
        <v>81</v>
      </c>
      <c r="O26" s="237"/>
      <c r="P26" s="233" t="s">
        <v>82</v>
      </c>
      <c r="Q26" s="238"/>
      <c r="R26" s="238"/>
      <c r="S26" s="238"/>
      <c r="T26" s="238"/>
      <c r="U26" s="238"/>
      <c r="V26" s="234"/>
      <c r="W26" s="228" t="s">
        <v>83</v>
      </c>
      <c r="X26" s="239" t="s">
        <v>76</v>
      </c>
      <c r="Y26" s="240"/>
      <c r="Z26" s="241"/>
      <c r="AA26" s="214" t="s">
        <v>77</v>
      </c>
      <c r="AB26" s="215"/>
      <c r="AC26" s="242"/>
      <c r="AD26" s="214" t="s">
        <v>78</v>
      </c>
      <c r="AE26" s="215"/>
      <c r="AF26" s="242"/>
      <c r="AG26" s="214" t="s">
        <v>79</v>
      </c>
      <c r="AH26" s="215"/>
      <c r="AI26" s="242"/>
      <c r="AJ26" s="214" t="s">
        <v>80</v>
      </c>
      <c r="AK26" s="215"/>
      <c r="AL26" s="215"/>
      <c r="AM26" s="216" t="s">
        <v>81</v>
      </c>
      <c r="AN26" s="216"/>
      <c r="AO26" s="216"/>
      <c r="AP26" s="217" t="s">
        <v>84</v>
      </c>
      <c r="AQ26" s="218"/>
      <c r="AR26" s="218"/>
      <c r="AS26" s="218"/>
      <c r="AT26" s="218"/>
      <c r="AU26" s="218"/>
      <c r="AV26" s="219"/>
      <c r="AW26" s="217" t="s">
        <v>85</v>
      </c>
      <c r="AX26" s="218"/>
      <c r="AY26" s="218"/>
      <c r="AZ26" s="218"/>
      <c r="BA26" s="218"/>
      <c r="BB26" s="218"/>
      <c r="BC26" s="219"/>
      <c r="BD26" s="51"/>
    </row>
    <row r="27" spans="1:56" s="48" customFormat="1" ht="83.25" customHeight="1">
      <c r="A27" s="230"/>
      <c r="B27" s="231"/>
      <c r="C27" s="231"/>
      <c r="D27" s="52" t="s">
        <v>86</v>
      </c>
      <c r="E27" s="52" t="s">
        <v>87</v>
      </c>
      <c r="F27" s="52" t="s">
        <v>86</v>
      </c>
      <c r="G27" s="52" t="s">
        <v>87</v>
      </c>
      <c r="H27" s="52" t="s">
        <v>86</v>
      </c>
      <c r="I27" s="52" t="s">
        <v>87</v>
      </c>
      <c r="J27" s="52" t="s">
        <v>86</v>
      </c>
      <c r="K27" s="52" t="s">
        <v>87</v>
      </c>
      <c r="L27" s="52" t="s">
        <v>86</v>
      </c>
      <c r="M27" s="52" t="s">
        <v>87</v>
      </c>
      <c r="N27" s="52" t="s">
        <v>86</v>
      </c>
      <c r="O27" s="53" t="s">
        <v>87</v>
      </c>
      <c r="P27" s="54" t="s">
        <v>88</v>
      </c>
      <c r="Q27" s="38" t="s">
        <v>89</v>
      </c>
      <c r="R27" s="38" t="s">
        <v>90</v>
      </c>
      <c r="S27" s="38" t="s">
        <v>91</v>
      </c>
      <c r="T27" s="38" t="s">
        <v>92</v>
      </c>
      <c r="U27" s="38" t="s">
        <v>93</v>
      </c>
      <c r="V27" s="38" t="s">
        <v>94</v>
      </c>
      <c r="W27" s="228"/>
      <c r="X27" s="55" t="s">
        <v>86</v>
      </c>
      <c r="Y27" s="55" t="s">
        <v>87</v>
      </c>
      <c r="Z27" s="55" t="s">
        <v>95</v>
      </c>
      <c r="AA27" s="56" t="s">
        <v>86</v>
      </c>
      <c r="AB27" s="57" t="s">
        <v>87</v>
      </c>
      <c r="AC27" s="57" t="s">
        <v>95</v>
      </c>
      <c r="AD27" s="57" t="s">
        <v>86</v>
      </c>
      <c r="AE27" s="57" t="s">
        <v>87</v>
      </c>
      <c r="AF27" s="57" t="s">
        <v>95</v>
      </c>
      <c r="AG27" s="57" t="s">
        <v>86</v>
      </c>
      <c r="AH27" s="57" t="s">
        <v>87</v>
      </c>
      <c r="AI27" s="57" t="s">
        <v>95</v>
      </c>
      <c r="AJ27" s="57" t="s">
        <v>86</v>
      </c>
      <c r="AK27" s="57" t="s">
        <v>87</v>
      </c>
      <c r="AL27" s="57" t="s">
        <v>95</v>
      </c>
      <c r="AM27" s="57" t="s">
        <v>86</v>
      </c>
      <c r="AN27" s="57" t="s">
        <v>87</v>
      </c>
      <c r="AO27" s="57" t="s">
        <v>95</v>
      </c>
      <c r="AP27" s="38" t="s">
        <v>89</v>
      </c>
      <c r="AQ27" s="38" t="s">
        <v>90</v>
      </c>
      <c r="AR27" s="38" t="s">
        <v>91</v>
      </c>
      <c r="AS27" s="38" t="s">
        <v>92</v>
      </c>
      <c r="AT27" s="38" t="s">
        <v>93</v>
      </c>
      <c r="AU27" s="38" t="s">
        <v>94</v>
      </c>
      <c r="AV27" s="38" t="s">
        <v>88</v>
      </c>
      <c r="AW27" s="38" t="s">
        <v>97</v>
      </c>
      <c r="AX27" s="87" t="s">
        <v>89</v>
      </c>
      <c r="AY27" s="87" t="s">
        <v>90</v>
      </c>
      <c r="AZ27" s="87" t="s">
        <v>91</v>
      </c>
      <c r="BA27" s="87" t="s">
        <v>92</v>
      </c>
      <c r="BB27" s="87" t="s">
        <v>93</v>
      </c>
      <c r="BC27" s="87" t="s">
        <v>94</v>
      </c>
      <c r="BD27" s="51"/>
    </row>
    <row r="28" spans="1:56" s="48" customFormat="1" ht="15.75">
      <c r="A28" s="231"/>
      <c r="B28" s="7" t="s">
        <v>76</v>
      </c>
      <c r="C28" s="8"/>
      <c r="D28" s="9">
        <v>783</v>
      </c>
      <c r="E28" s="9">
        <v>22</v>
      </c>
      <c r="F28" s="9">
        <v>141</v>
      </c>
      <c r="G28" s="9">
        <v>4</v>
      </c>
      <c r="H28" s="9">
        <v>147</v>
      </c>
      <c r="I28" s="9">
        <v>4</v>
      </c>
      <c r="J28" s="9">
        <v>145</v>
      </c>
      <c r="K28" s="9">
        <v>4</v>
      </c>
      <c r="L28" s="9">
        <v>164</v>
      </c>
      <c r="M28" s="9">
        <v>5</v>
      </c>
      <c r="N28" s="9">
        <v>186</v>
      </c>
      <c r="O28" s="9">
        <v>5</v>
      </c>
      <c r="P28" s="9">
        <v>26</v>
      </c>
      <c r="Q28" s="9">
        <v>19</v>
      </c>
      <c r="R28" s="9">
        <v>2</v>
      </c>
      <c r="S28" s="9">
        <v>2</v>
      </c>
      <c r="T28" s="9">
        <v>2</v>
      </c>
      <c r="U28" s="9">
        <v>1</v>
      </c>
      <c r="V28" s="9">
        <v>0</v>
      </c>
      <c r="W28" s="9">
        <v>28</v>
      </c>
      <c r="X28" s="9">
        <v>1175</v>
      </c>
      <c r="Y28" s="9">
        <v>35</v>
      </c>
      <c r="Z28" s="9">
        <v>33.571428571428569</v>
      </c>
      <c r="AA28" s="9">
        <v>578</v>
      </c>
      <c r="AB28" s="9">
        <v>18</v>
      </c>
      <c r="AC28" s="9">
        <v>32.111111111111114</v>
      </c>
      <c r="AD28" s="9">
        <v>141</v>
      </c>
      <c r="AE28" s="9">
        <v>4</v>
      </c>
      <c r="AF28" s="9">
        <v>35.25</v>
      </c>
      <c r="AG28" s="9">
        <v>147</v>
      </c>
      <c r="AH28" s="9">
        <v>4</v>
      </c>
      <c r="AI28" s="9">
        <v>36.75</v>
      </c>
      <c r="AJ28" s="9">
        <v>145</v>
      </c>
      <c r="AK28" s="9">
        <v>4</v>
      </c>
      <c r="AL28" s="9">
        <v>36.25</v>
      </c>
      <c r="AM28" s="9">
        <v>164</v>
      </c>
      <c r="AN28" s="9">
        <v>5</v>
      </c>
      <c r="AO28" s="9">
        <v>32.799999999999997</v>
      </c>
      <c r="AP28" s="9">
        <v>36</v>
      </c>
      <c r="AQ28" s="9">
        <v>4</v>
      </c>
      <c r="AR28" s="9">
        <v>4</v>
      </c>
      <c r="AS28" s="9">
        <v>2</v>
      </c>
      <c r="AT28" s="9">
        <v>1</v>
      </c>
      <c r="AU28" s="9">
        <v>6</v>
      </c>
      <c r="AV28" s="9">
        <v>53</v>
      </c>
      <c r="AW28" s="9">
        <v>27</v>
      </c>
      <c r="AX28" s="9">
        <v>17</v>
      </c>
      <c r="AY28" s="9">
        <v>2</v>
      </c>
      <c r="AZ28" s="9">
        <v>2</v>
      </c>
      <c r="BA28" s="9">
        <v>0</v>
      </c>
      <c r="BB28" s="9">
        <v>0</v>
      </c>
      <c r="BC28" s="9">
        <v>6</v>
      </c>
      <c r="BD28" s="51"/>
    </row>
    <row r="29" spans="1:56" s="48" customFormat="1" ht="15.75">
      <c r="A29" s="212">
        <v>1</v>
      </c>
      <c r="B29" s="213" t="s">
        <v>25</v>
      </c>
      <c r="C29" s="7" t="s">
        <v>109</v>
      </c>
      <c r="D29" s="15">
        <v>431</v>
      </c>
      <c r="E29" s="15">
        <v>12</v>
      </c>
      <c r="F29" s="16">
        <v>35</v>
      </c>
      <c r="G29" s="38">
        <v>1</v>
      </c>
      <c r="H29" s="16">
        <v>113</v>
      </c>
      <c r="I29" s="17">
        <v>3</v>
      </c>
      <c r="J29" s="16">
        <v>108</v>
      </c>
      <c r="K29" s="17">
        <v>3</v>
      </c>
      <c r="L29" s="16">
        <v>64</v>
      </c>
      <c r="M29" s="17">
        <v>2</v>
      </c>
      <c r="N29" s="16">
        <v>111</v>
      </c>
      <c r="O29" s="18">
        <v>3</v>
      </c>
      <c r="P29" s="19">
        <v>26</v>
      </c>
      <c r="Q29" s="20">
        <v>19</v>
      </c>
      <c r="R29" s="20">
        <v>2</v>
      </c>
      <c r="S29" s="20">
        <v>2</v>
      </c>
      <c r="T29" s="20">
        <v>2</v>
      </c>
      <c r="U29" s="20">
        <v>1</v>
      </c>
      <c r="V29" s="20">
        <v>0</v>
      </c>
      <c r="W29" s="21">
        <v>28</v>
      </c>
      <c r="X29" s="22">
        <v>609</v>
      </c>
      <c r="Y29" s="31">
        <v>18</v>
      </c>
      <c r="Z29" s="24">
        <v>33.833333333333336</v>
      </c>
      <c r="AA29" s="23">
        <v>289</v>
      </c>
      <c r="AB29" s="23">
        <v>9</v>
      </c>
      <c r="AC29" s="24">
        <v>32.111111111111114</v>
      </c>
      <c r="AD29" s="25">
        <v>35</v>
      </c>
      <c r="AE29" s="25">
        <v>1</v>
      </c>
      <c r="AF29" s="24">
        <v>35</v>
      </c>
      <c r="AG29" s="25">
        <v>113</v>
      </c>
      <c r="AH29" s="25">
        <v>3</v>
      </c>
      <c r="AI29" s="24">
        <v>37.666666666666664</v>
      </c>
      <c r="AJ29" s="25">
        <v>108</v>
      </c>
      <c r="AK29" s="25">
        <v>3</v>
      </c>
      <c r="AL29" s="24">
        <v>36</v>
      </c>
      <c r="AM29" s="25">
        <v>64</v>
      </c>
      <c r="AN29" s="25">
        <v>2</v>
      </c>
      <c r="AO29" s="24">
        <v>32</v>
      </c>
      <c r="AP29" s="40">
        <v>18</v>
      </c>
      <c r="AQ29" s="40">
        <v>2</v>
      </c>
      <c r="AR29" s="40">
        <v>2</v>
      </c>
      <c r="AS29" s="40">
        <v>1</v>
      </c>
      <c r="AT29" s="40">
        <v>1</v>
      </c>
      <c r="AU29" s="40">
        <v>3</v>
      </c>
      <c r="AV29" s="39">
        <v>27</v>
      </c>
      <c r="AW29" s="39">
        <v>1</v>
      </c>
      <c r="AX29" s="26">
        <v>-1</v>
      </c>
      <c r="AY29" s="26">
        <v>0</v>
      </c>
      <c r="AZ29" s="26">
        <v>0</v>
      </c>
      <c r="BA29" s="26">
        <v>-1</v>
      </c>
      <c r="BB29" s="26">
        <v>0</v>
      </c>
      <c r="BC29" s="26">
        <v>3</v>
      </c>
      <c r="BD29" s="51"/>
    </row>
    <row r="30" spans="1:56" s="48" customFormat="1" ht="15" customHeight="1">
      <c r="A30" s="212"/>
      <c r="B30" s="213"/>
      <c r="C30" s="7" t="s">
        <v>110</v>
      </c>
      <c r="D30" s="15">
        <v>352</v>
      </c>
      <c r="E30" s="15">
        <v>10</v>
      </c>
      <c r="F30" s="16">
        <v>106</v>
      </c>
      <c r="G30" s="38">
        <v>3</v>
      </c>
      <c r="H30" s="16">
        <v>34</v>
      </c>
      <c r="I30" s="17">
        <v>1</v>
      </c>
      <c r="J30" s="16">
        <v>37</v>
      </c>
      <c r="K30" s="17">
        <v>1</v>
      </c>
      <c r="L30" s="16">
        <v>100</v>
      </c>
      <c r="M30" s="17">
        <v>3</v>
      </c>
      <c r="N30" s="16">
        <v>75</v>
      </c>
      <c r="O30" s="18">
        <v>2</v>
      </c>
      <c r="P30" s="19"/>
      <c r="Q30" s="20"/>
      <c r="R30" s="20"/>
      <c r="S30" s="20"/>
      <c r="T30" s="20"/>
      <c r="U30" s="20"/>
      <c r="V30" s="20"/>
      <c r="W30" s="21"/>
      <c r="X30" s="90">
        <v>566</v>
      </c>
      <c r="Y30" s="91">
        <v>17</v>
      </c>
      <c r="Z30" s="92">
        <v>33.294117647058826</v>
      </c>
      <c r="AA30" s="93">
        <v>289</v>
      </c>
      <c r="AB30" s="93">
        <v>9</v>
      </c>
      <c r="AC30" s="92">
        <v>32.111111111111114</v>
      </c>
      <c r="AD30" s="94">
        <v>106</v>
      </c>
      <c r="AE30" s="25">
        <v>3</v>
      </c>
      <c r="AF30" s="24">
        <v>35.333333333333336</v>
      </c>
      <c r="AG30" s="25">
        <v>34</v>
      </c>
      <c r="AH30" s="25">
        <v>1</v>
      </c>
      <c r="AI30" s="24">
        <v>34</v>
      </c>
      <c r="AJ30" s="25">
        <v>37</v>
      </c>
      <c r="AK30" s="25">
        <v>1</v>
      </c>
      <c r="AL30" s="24">
        <v>37</v>
      </c>
      <c r="AM30" s="25">
        <v>100</v>
      </c>
      <c r="AN30" s="25">
        <v>3</v>
      </c>
      <c r="AO30" s="24">
        <v>33.333333333333336</v>
      </c>
      <c r="AP30" s="40">
        <v>18</v>
      </c>
      <c r="AQ30" s="40">
        <v>2</v>
      </c>
      <c r="AR30" s="40">
        <v>2</v>
      </c>
      <c r="AS30" s="40">
        <v>1</v>
      </c>
      <c r="AT30" s="40">
        <v>0</v>
      </c>
      <c r="AU30" s="40">
        <v>3</v>
      </c>
      <c r="AV30" s="39">
        <v>26</v>
      </c>
      <c r="AW30" s="39">
        <v>26</v>
      </c>
      <c r="AX30" s="26">
        <v>18</v>
      </c>
      <c r="AY30" s="26">
        <v>2</v>
      </c>
      <c r="AZ30" s="26">
        <v>2</v>
      </c>
      <c r="BA30" s="26">
        <v>1</v>
      </c>
      <c r="BB30" s="26">
        <v>0</v>
      </c>
      <c r="BC30" s="26">
        <v>3</v>
      </c>
      <c r="BD30" s="51"/>
    </row>
    <row r="31" spans="1:56" s="48" customFormat="1" ht="15.75" customHeight="1">
      <c r="A31" s="229" t="s">
        <v>0</v>
      </c>
      <c r="B31" s="232" t="s">
        <v>72</v>
      </c>
      <c r="C31" s="229" t="s">
        <v>73</v>
      </c>
      <c r="D31" s="228" t="s">
        <v>74</v>
      </c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16" t="s">
        <v>75</v>
      </c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1" t="s">
        <v>75</v>
      </c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51"/>
    </row>
    <row r="32" spans="1:56" s="48" customFormat="1" ht="15.75" customHeight="1">
      <c r="A32" s="230"/>
      <c r="B32" s="230"/>
      <c r="C32" s="230"/>
      <c r="D32" s="233" t="s">
        <v>76</v>
      </c>
      <c r="E32" s="234"/>
      <c r="F32" s="235" t="s">
        <v>77</v>
      </c>
      <c r="G32" s="236"/>
      <c r="H32" s="235" t="s">
        <v>78</v>
      </c>
      <c r="I32" s="236"/>
      <c r="J32" s="235" t="s">
        <v>79</v>
      </c>
      <c r="K32" s="236"/>
      <c r="L32" s="235" t="s">
        <v>80</v>
      </c>
      <c r="M32" s="236"/>
      <c r="N32" s="235" t="s">
        <v>81</v>
      </c>
      <c r="O32" s="237"/>
      <c r="P32" s="233" t="s">
        <v>82</v>
      </c>
      <c r="Q32" s="238"/>
      <c r="R32" s="238"/>
      <c r="S32" s="238"/>
      <c r="T32" s="238"/>
      <c r="U32" s="238"/>
      <c r="V32" s="234"/>
      <c r="W32" s="228" t="s">
        <v>83</v>
      </c>
      <c r="X32" s="239" t="s">
        <v>76</v>
      </c>
      <c r="Y32" s="240"/>
      <c r="Z32" s="241"/>
      <c r="AA32" s="214" t="s">
        <v>77</v>
      </c>
      <c r="AB32" s="215"/>
      <c r="AC32" s="242"/>
      <c r="AD32" s="214" t="s">
        <v>78</v>
      </c>
      <c r="AE32" s="215"/>
      <c r="AF32" s="242"/>
      <c r="AG32" s="214" t="s">
        <v>79</v>
      </c>
      <c r="AH32" s="215"/>
      <c r="AI32" s="242"/>
      <c r="AJ32" s="214" t="s">
        <v>80</v>
      </c>
      <c r="AK32" s="215"/>
      <c r="AL32" s="215"/>
      <c r="AM32" s="216" t="s">
        <v>81</v>
      </c>
      <c r="AN32" s="216"/>
      <c r="AO32" s="216"/>
      <c r="AP32" s="217" t="s">
        <v>84</v>
      </c>
      <c r="AQ32" s="218"/>
      <c r="AR32" s="218"/>
      <c r="AS32" s="218"/>
      <c r="AT32" s="218"/>
      <c r="AU32" s="218"/>
      <c r="AV32" s="219"/>
      <c r="AW32" s="217" t="s">
        <v>85</v>
      </c>
      <c r="AX32" s="218"/>
      <c r="AY32" s="218"/>
      <c r="AZ32" s="218"/>
      <c r="BA32" s="218"/>
      <c r="BB32" s="218"/>
      <c r="BC32" s="219"/>
      <c r="BD32" s="51"/>
    </row>
    <row r="33" spans="1:56" s="48" customFormat="1" ht="83.25" customHeight="1">
      <c r="A33" s="230"/>
      <c r="B33" s="231"/>
      <c r="C33" s="231"/>
      <c r="D33" s="52" t="s">
        <v>86</v>
      </c>
      <c r="E33" s="52" t="s">
        <v>87</v>
      </c>
      <c r="F33" s="52" t="s">
        <v>86</v>
      </c>
      <c r="G33" s="52" t="s">
        <v>87</v>
      </c>
      <c r="H33" s="52" t="s">
        <v>86</v>
      </c>
      <c r="I33" s="52" t="s">
        <v>87</v>
      </c>
      <c r="J33" s="52" t="s">
        <v>86</v>
      </c>
      <c r="K33" s="52" t="s">
        <v>87</v>
      </c>
      <c r="L33" s="52" t="s">
        <v>86</v>
      </c>
      <c r="M33" s="52" t="s">
        <v>87</v>
      </c>
      <c r="N33" s="52" t="s">
        <v>86</v>
      </c>
      <c r="O33" s="53" t="s">
        <v>87</v>
      </c>
      <c r="P33" s="54" t="s">
        <v>88</v>
      </c>
      <c r="Q33" s="38" t="s">
        <v>89</v>
      </c>
      <c r="R33" s="38" t="s">
        <v>90</v>
      </c>
      <c r="S33" s="38" t="s">
        <v>91</v>
      </c>
      <c r="T33" s="38" t="s">
        <v>92</v>
      </c>
      <c r="U33" s="38" t="s">
        <v>93</v>
      </c>
      <c r="V33" s="38" t="s">
        <v>94</v>
      </c>
      <c r="W33" s="228"/>
      <c r="X33" s="55" t="s">
        <v>86</v>
      </c>
      <c r="Y33" s="55" t="s">
        <v>87</v>
      </c>
      <c r="Z33" s="55" t="s">
        <v>95</v>
      </c>
      <c r="AA33" s="56" t="s">
        <v>86</v>
      </c>
      <c r="AB33" s="57" t="s">
        <v>87</v>
      </c>
      <c r="AC33" s="57" t="s">
        <v>95</v>
      </c>
      <c r="AD33" s="57" t="s">
        <v>86</v>
      </c>
      <c r="AE33" s="57" t="s">
        <v>87</v>
      </c>
      <c r="AF33" s="57" t="s">
        <v>95</v>
      </c>
      <c r="AG33" s="57" t="s">
        <v>86</v>
      </c>
      <c r="AH33" s="57" t="s">
        <v>87</v>
      </c>
      <c r="AI33" s="57" t="s">
        <v>95</v>
      </c>
      <c r="AJ33" s="57" t="s">
        <v>86</v>
      </c>
      <c r="AK33" s="57" t="s">
        <v>87</v>
      </c>
      <c r="AL33" s="57" t="s">
        <v>95</v>
      </c>
      <c r="AM33" s="57" t="s">
        <v>86</v>
      </c>
      <c r="AN33" s="57" t="s">
        <v>87</v>
      </c>
      <c r="AO33" s="57" t="s">
        <v>95</v>
      </c>
      <c r="AP33" s="38" t="s">
        <v>89</v>
      </c>
      <c r="AQ33" s="38" t="s">
        <v>90</v>
      </c>
      <c r="AR33" s="38" t="s">
        <v>91</v>
      </c>
      <c r="AS33" s="38" t="s">
        <v>92</v>
      </c>
      <c r="AT33" s="38" t="s">
        <v>93</v>
      </c>
      <c r="AU33" s="38" t="s">
        <v>94</v>
      </c>
      <c r="AV33" s="38" t="s">
        <v>88</v>
      </c>
      <c r="AW33" s="38" t="s">
        <v>97</v>
      </c>
      <c r="AX33" s="87" t="s">
        <v>89</v>
      </c>
      <c r="AY33" s="87" t="s">
        <v>90</v>
      </c>
      <c r="AZ33" s="87" t="s">
        <v>91</v>
      </c>
      <c r="BA33" s="87" t="s">
        <v>92</v>
      </c>
      <c r="BB33" s="87" t="s">
        <v>93</v>
      </c>
      <c r="BC33" s="87" t="s">
        <v>94</v>
      </c>
      <c r="BD33" s="51"/>
    </row>
    <row r="34" spans="1:56" s="48" customFormat="1" ht="15.75">
      <c r="A34" s="231"/>
      <c r="B34" s="7" t="s">
        <v>76</v>
      </c>
      <c r="C34" s="8"/>
      <c r="D34" s="9">
        <f>D35</f>
        <v>672</v>
      </c>
      <c r="E34" s="9">
        <f t="shared" ref="E34:BC34" si="12">E35</f>
        <v>21</v>
      </c>
      <c r="F34" s="9">
        <f t="shared" si="12"/>
        <v>131</v>
      </c>
      <c r="G34" s="9">
        <f t="shared" si="12"/>
        <v>5</v>
      </c>
      <c r="H34" s="9">
        <f t="shared" si="12"/>
        <v>139</v>
      </c>
      <c r="I34" s="9">
        <f t="shared" si="12"/>
        <v>4</v>
      </c>
      <c r="J34" s="9">
        <f t="shared" si="12"/>
        <v>147</v>
      </c>
      <c r="K34" s="9">
        <f t="shared" si="12"/>
        <v>5</v>
      </c>
      <c r="L34" s="9">
        <f t="shared" si="12"/>
        <v>122</v>
      </c>
      <c r="M34" s="9">
        <f t="shared" si="12"/>
        <v>3</v>
      </c>
      <c r="N34" s="9">
        <f t="shared" si="12"/>
        <v>133</v>
      </c>
      <c r="O34" s="9">
        <f t="shared" si="12"/>
        <v>4</v>
      </c>
      <c r="P34" s="9">
        <f t="shared" si="12"/>
        <v>21</v>
      </c>
      <c r="Q34" s="9">
        <f t="shared" si="12"/>
        <v>15</v>
      </c>
      <c r="R34" s="9">
        <f t="shared" si="12"/>
        <v>2</v>
      </c>
      <c r="S34" s="9">
        <f t="shared" si="12"/>
        <v>1</v>
      </c>
      <c r="T34" s="9">
        <f t="shared" si="12"/>
        <v>2</v>
      </c>
      <c r="U34" s="9">
        <f t="shared" si="12"/>
        <v>1</v>
      </c>
      <c r="V34" s="9">
        <f t="shared" si="12"/>
        <v>0</v>
      </c>
      <c r="W34" s="9">
        <f t="shared" si="12"/>
        <v>21</v>
      </c>
      <c r="X34" s="9">
        <f t="shared" si="12"/>
        <v>662</v>
      </c>
      <c r="Y34" s="9">
        <f t="shared" si="12"/>
        <v>21</v>
      </c>
      <c r="Z34" s="9">
        <f t="shared" si="12"/>
        <v>69.2</v>
      </c>
      <c r="AA34" s="9">
        <f t="shared" si="12"/>
        <v>126</v>
      </c>
      <c r="AB34" s="9">
        <f t="shared" si="12"/>
        <v>4</v>
      </c>
      <c r="AC34" s="9">
        <f t="shared" si="12"/>
        <v>72</v>
      </c>
      <c r="AD34" s="9">
        <f t="shared" si="12"/>
        <v>130</v>
      </c>
      <c r="AE34" s="9">
        <f t="shared" si="12"/>
        <v>5</v>
      </c>
      <c r="AF34" s="9">
        <f t="shared" si="12"/>
        <v>69.5</v>
      </c>
      <c r="AG34" s="9">
        <f t="shared" si="12"/>
        <v>137</v>
      </c>
      <c r="AH34" s="9">
        <f t="shared" si="12"/>
        <v>4</v>
      </c>
      <c r="AI34" s="9">
        <f t="shared" si="12"/>
        <v>72.75</v>
      </c>
      <c r="AJ34" s="9">
        <f t="shared" si="12"/>
        <v>147</v>
      </c>
      <c r="AK34" s="9">
        <f t="shared" si="12"/>
        <v>5</v>
      </c>
      <c r="AL34" s="9">
        <f t="shared" si="12"/>
        <v>29.4</v>
      </c>
      <c r="AM34" s="9">
        <f t="shared" si="12"/>
        <v>122</v>
      </c>
      <c r="AN34" s="9">
        <f t="shared" si="12"/>
        <v>3</v>
      </c>
      <c r="AO34" s="9">
        <f t="shared" si="12"/>
        <v>40.666666666666664</v>
      </c>
      <c r="AP34" s="9">
        <f t="shared" si="12"/>
        <v>21</v>
      </c>
      <c r="AQ34" s="9">
        <f t="shared" si="12"/>
        <v>2</v>
      </c>
      <c r="AR34" s="9">
        <f t="shared" si="12"/>
        <v>2</v>
      </c>
      <c r="AS34" s="9">
        <f t="shared" si="12"/>
        <v>2</v>
      </c>
      <c r="AT34" s="9">
        <f t="shared" si="12"/>
        <v>1</v>
      </c>
      <c r="AU34" s="9">
        <f t="shared" si="12"/>
        <v>3</v>
      </c>
      <c r="AV34" s="9">
        <f t="shared" si="12"/>
        <v>31</v>
      </c>
      <c r="AW34" s="9">
        <f t="shared" si="12"/>
        <v>10</v>
      </c>
      <c r="AX34" s="9">
        <f t="shared" si="12"/>
        <v>6</v>
      </c>
      <c r="AY34" s="9">
        <f t="shared" si="12"/>
        <v>0</v>
      </c>
      <c r="AZ34" s="9">
        <f t="shared" si="12"/>
        <v>1</v>
      </c>
      <c r="BA34" s="9">
        <f t="shared" si="12"/>
        <v>0</v>
      </c>
      <c r="BB34" s="9">
        <f t="shared" si="12"/>
        <v>0</v>
      </c>
      <c r="BC34" s="9">
        <f t="shared" si="12"/>
        <v>3</v>
      </c>
      <c r="BD34" s="51"/>
    </row>
    <row r="35" spans="1:56" s="48" customFormat="1" ht="45.75" customHeight="1">
      <c r="A35" s="220">
        <v>1</v>
      </c>
      <c r="B35" s="243" t="s">
        <v>28</v>
      </c>
      <c r="C35" s="222" t="s">
        <v>113</v>
      </c>
      <c r="D35" s="267">
        <v>672</v>
      </c>
      <c r="E35" s="267">
        <v>21</v>
      </c>
      <c r="F35" s="270">
        <v>131</v>
      </c>
      <c r="G35" s="247">
        <v>5</v>
      </c>
      <c r="H35" s="270">
        <v>139</v>
      </c>
      <c r="I35" s="273">
        <v>4</v>
      </c>
      <c r="J35" s="270">
        <v>147</v>
      </c>
      <c r="K35" s="273">
        <v>5</v>
      </c>
      <c r="L35" s="270">
        <v>122</v>
      </c>
      <c r="M35" s="273">
        <v>3</v>
      </c>
      <c r="N35" s="270">
        <v>133</v>
      </c>
      <c r="O35" s="273">
        <v>4</v>
      </c>
      <c r="P35" s="276">
        <v>21</v>
      </c>
      <c r="Q35" s="279">
        <v>15</v>
      </c>
      <c r="R35" s="279">
        <v>2</v>
      </c>
      <c r="S35" s="279">
        <v>1</v>
      </c>
      <c r="T35" s="279">
        <v>2</v>
      </c>
      <c r="U35" s="279">
        <v>1</v>
      </c>
      <c r="V35" s="279">
        <v>0</v>
      </c>
      <c r="W35" s="291">
        <v>21</v>
      </c>
      <c r="X35" s="282">
        <v>662</v>
      </c>
      <c r="Y35" s="282">
        <v>21</v>
      </c>
      <c r="Z35" s="285">
        <f>$Z$5</f>
        <v>69.2</v>
      </c>
      <c r="AA35" s="288">
        <v>126</v>
      </c>
      <c r="AB35" s="288">
        <v>4</v>
      </c>
      <c r="AC35" s="285">
        <f>$AC$5</f>
        <v>72</v>
      </c>
      <c r="AD35" s="270">
        <v>130</v>
      </c>
      <c r="AE35" s="247">
        <v>5</v>
      </c>
      <c r="AF35" s="285">
        <f>$AF$5</f>
        <v>69.5</v>
      </c>
      <c r="AG35" s="270">
        <v>137</v>
      </c>
      <c r="AH35" s="273">
        <v>4</v>
      </c>
      <c r="AI35" s="285">
        <f>$AI$5</f>
        <v>72.75</v>
      </c>
      <c r="AJ35" s="294">
        <f t="shared" ref="AJ35:AK35" si="13">J35</f>
        <v>147</v>
      </c>
      <c r="AK35" s="294">
        <f t="shared" si="13"/>
        <v>5</v>
      </c>
      <c r="AL35" s="285">
        <f t="shared" ref="AL35" si="14">AJ35/AK35</f>
        <v>29.4</v>
      </c>
      <c r="AM35" s="294">
        <f t="shared" ref="AM35:AN35" si="15">L35</f>
        <v>122</v>
      </c>
      <c r="AN35" s="294">
        <f t="shared" si="15"/>
        <v>3</v>
      </c>
      <c r="AO35" s="285">
        <f t="shared" ref="AO35" si="16">AM35/AN35</f>
        <v>40.666666666666664</v>
      </c>
      <c r="AP35" s="297">
        <f t="shared" ref="AP35:AU35" si="17">ROUND($AB35*VLOOKUP(1,GV_TiH,COLUMN()-COLUMN($AN$1),0)+$AE35*VLOOKUP(2,GV_TiH,COLUMN()-COLUMN($AN$1),0)+$AH35*VLOOKUP(3,GV_TiH,COLUMN()-COLUMN($AN$1),0)+$AK35*VLOOKUP(4,GV_TiH,COLUMN()-COLUMN($AN$1),0)+$AN35*VLOOKUP(5,GV_TiH,COLUMN()-COLUMN($AN$1),0),0)</f>
        <v>21</v>
      </c>
      <c r="AQ35" s="306">
        <f t="shared" si="17"/>
        <v>2</v>
      </c>
      <c r="AR35" s="306">
        <f t="shared" si="17"/>
        <v>2</v>
      </c>
      <c r="AS35" s="306">
        <f t="shared" si="17"/>
        <v>2</v>
      </c>
      <c r="AT35" s="306">
        <f t="shared" si="17"/>
        <v>1</v>
      </c>
      <c r="AU35" s="306">
        <f t="shared" si="17"/>
        <v>3</v>
      </c>
      <c r="AV35" s="303">
        <f t="shared" ref="AV35" si="18">SUM(AP35:AU35)</f>
        <v>31</v>
      </c>
      <c r="AW35" s="303">
        <f t="shared" ref="AW35" si="19">AV35-P35</f>
        <v>10</v>
      </c>
      <c r="AX35" s="300">
        <f t="shared" ref="AX35:BC35" si="20">AP35-Q35</f>
        <v>6</v>
      </c>
      <c r="AY35" s="300">
        <f t="shared" si="20"/>
        <v>0</v>
      </c>
      <c r="AZ35" s="300">
        <f t="shared" si="20"/>
        <v>1</v>
      </c>
      <c r="BA35" s="300">
        <f t="shared" si="20"/>
        <v>0</v>
      </c>
      <c r="BB35" s="300">
        <f t="shared" si="20"/>
        <v>0</v>
      </c>
      <c r="BC35" s="300">
        <f t="shared" si="20"/>
        <v>3</v>
      </c>
      <c r="BD35" s="51"/>
    </row>
    <row r="36" spans="1:56" s="48" customFormat="1" ht="15" customHeight="1">
      <c r="A36" s="221"/>
      <c r="B36" s="244"/>
      <c r="C36" s="223"/>
      <c r="D36" s="268"/>
      <c r="E36" s="268"/>
      <c r="F36" s="271"/>
      <c r="G36" s="248"/>
      <c r="H36" s="271"/>
      <c r="I36" s="274"/>
      <c r="J36" s="271"/>
      <c r="K36" s="274"/>
      <c r="L36" s="271"/>
      <c r="M36" s="274"/>
      <c r="N36" s="271"/>
      <c r="O36" s="274"/>
      <c r="P36" s="277"/>
      <c r="Q36" s="280"/>
      <c r="R36" s="280"/>
      <c r="S36" s="280"/>
      <c r="T36" s="280"/>
      <c r="U36" s="280"/>
      <c r="V36" s="280"/>
      <c r="W36" s="292"/>
      <c r="X36" s="283"/>
      <c r="Y36" s="283"/>
      <c r="Z36" s="286"/>
      <c r="AA36" s="289"/>
      <c r="AB36" s="289"/>
      <c r="AC36" s="286"/>
      <c r="AD36" s="271"/>
      <c r="AE36" s="248"/>
      <c r="AF36" s="286"/>
      <c r="AG36" s="271"/>
      <c r="AH36" s="274"/>
      <c r="AI36" s="286"/>
      <c r="AJ36" s="295"/>
      <c r="AK36" s="295"/>
      <c r="AL36" s="286"/>
      <c r="AM36" s="295"/>
      <c r="AN36" s="295"/>
      <c r="AO36" s="286"/>
      <c r="AP36" s="298"/>
      <c r="AQ36" s="307"/>
      <c r="AR36" s="307"/>
      <c r="AS36" s="307"/>
      <c r="AT36" s="307"/>
      <c r="AU36" s="307"/>
      <c r="AV36" s="304"/>
      <c r="AW36" s="304"/>
      <c r="AX36" s="301"/>
      <c r="AY36" s="301"/>
      <c r="AZ36" s="301"/>
      <c r="BA36" s="301"/>
      <c r="BB36" s="301"/>
      <c r="BC36" s="301"/>
      <c r="BD36" s="51"/>
    </row>
    <row r="37" spans="1:56" s="48" customFormat="1" ht="15" customHeight="1">
      <c r="A37" s="221"/>
      <c r="B37" s="244"/>
      <c r="C37" s="223"/>
      <c r="D37" s="268"/>
      <c r="E37" s="268"/>
      <c r="F37" s="271"/>
      <c r="G37" s="248"/>
      <c r="H37" s="271"/>
      <c r="I37" s="274"/>
      <c r="J37" s="271"/>
      <c r="K37" s="274"/>
      <c r="L37" s="271"/>
      <c r="M37" s="274"/>
      <c r="N37" s="271"/>
      <c r="O37" s="274"/>
      <c r="P37" s="277"/>
      <c r="Q37" s="280"/>
      <c r="R37" s="280"/>
      <c r="S37" s="280"/>
      <c r="T37" s="280"/>
      <c r="U37" s="280"/>
      <c r="V37" s="280"/>
      <c r="W37" s="292"/>
      <c r="X37" s="283"/>
      <c r="Y37" s="283"/>
      <c r="Z37" s="286"/>
      <c r="AA37" s="289"/>
      <c r="AB37" s="289"/>
      <c r="AC37" s="286"/>
      <c r="AD37" s="271"/>
      <c r="AE37" s="248"/>
      <c r="AF37" s="286"/>
      <c r="AG37" s="271"/>
      <c r="AH37" s="274"/>
      <c r="AI37" s="286"/>
      <c r="AJ37" s="295"/>
      <c r="AK37" s="295"/>
      <c r="AL37" s="286"/>
      <c r="AM37" s="295"/>
      <c r="AN37" s="295"/>
      <c r="AO37" s="286"/>
      <c r="AP37" s="298"/>
      <c r="AQ37" s="307"/>
      <c r="AR37" s="307"/>
      <c r="AS37" s="307"/>
      <c r="AT37" s="307"/>
      <c r="AU37" s="307"/>
      <c r="AV37" s="304"/>
      <c r="AW37" s="304"/>
      <c r="AX37" s="301"/>
      <c r="AY37" s="301"/>
      <c r="AZ37" s="301"/>
      <c r="BA37" s="301"/>
      <c r="BB37" s="301"/>
      <c r="BC37" s="301"/>
      <c r="BD37" s="51"/>
    </row>
    <row r="38" spans="1:56" s="48" customFormat="1" ht="15" customHeight="1">
      <c r="A38" s="221"/>
      <c r="B38" s="244"/>
      <c r="C38" s="223"/>
      <c r="D38" s="268"/>
      <c r="E38" s="268"/>
      <c r="F38" s="271"/>
      <c r="G38" s="248"/>
      <c r="H38" s="271"/>
      <c r="I38" s="274"/>
      <c r="J38" s="271"/>
      <c r="K38" s="274"/>
      <c r="L38" s="271"/>
      <c r="M38" s="274"/>
      <c r="N38" s="271"/>
      <c r="O38" s="274"/>
      <c r="P38" s="277"/>
      <c r="Q38" s="280"/>
      <c r="R38" s="280"/>
      <c r="S38" s="280"/>
      <c r="T38" s="280"/>
      <c r="U38" s="280"/>
      <c r="V38" s="280"/>
      <c r="W38" s="292"/>
      <c r="X38" s="283"/>
      <c r="Y38" s="283"/>
      <c r="Z38" s="286"/>
      <c r="AA38" s="289"/>
      <c r="AB38" s="289"/>
      <c r="AC38" s="286"/>
      <c r="AD38" s="271"/>
      <c r="AE38" s="248"/>
      <c r="AF38" s="286"/>
      <c r="AG38" s="271"/>
      <c r="AH38" s="274"/>
      <c r="AI38" s="286"/>
      <c r="AJ38" s="295"/>
      <c r="AK38" s="295"/>
      <c r="AL38" s="286"/>
      <c r="AM38" s="295"/>
      <c r="AN38" s="295"/>
      <c r="AO38" s="286"/>
      <c r="AP38" s="298"/>
      <c r="AQ38" s="307"/>
      <c r="AR38" s="307"/>
      <c r="AS38" s="307"/>
      <c r="AT38" s="307"/>
      <c r="AU38" s="307"/>
      <c r="AV38" s="304"/>
      <c r="AW38" s="304"/>
      <c r="AX38" s="301"/>
      <c r="AY38" s="301"/>
      <c r="AZ38" s="301"/>
      <c r="BA38" s="301"/>
      <c r="BB38" s="301"/>
      <c r="BC38" s="301"/>
      <c r="BD38" s="51"/>
    </row>
    <row r="39" spans="1:56" s="48" customFormat="1" ht="15" customHeight="1">
      <c r="A39" s="221"/>
      <c r="B39" s="245"/>
      <c r="C39" s="224"/>
      <c r="D39" s="269"/>
      <c r="E39" s="269"/>
      <c r="F39" s="272"/>
      <c r="G39" s="249"/>
      <c r="H39" s="272"/>
      <c r="I39" s="275"/>
      <c r="J39" s="272"/>
      <c r="K39" s="275"/>
      <c r="L39" s="272"/>
      <c r="M39" s="275"/>
      <c r="N39" s="272"/>
      <c r="O39" s="275"/>
      <c r="P39" s="278"/>
      <c r="Q39" s="281"/>
      <c r="R39" s="281"/>
      <c r="S39" s="281"/>
      <c r="T39" s="281"/>
      <c r="U39" s="281"/>
      <c r="V39" s="281"/>
      <c r="W39" s="293"/>
      <c r="X39" s="284"/>
      <c r="Y39" s="284"/>
      <c r="Z39" s="287"/>
      <c r="AA39" s="290"/>
      <c r="AB39" s="290"/>
      <c r="AC39" s="287"/>
      <c r="AD39" s="272"/>
      <c r="AE39" s="249"/>
      <c r="AF39" s="287"/>
      <c r="AG39" s="272"/>
      <c r="AH39" s="275"/>
      <c r="AI39" s="287"/>
      <c r="AJ39" s="296"/>
      <c r="AK39" s="296"/>
      <c r="AL39" s="287"/>
      <c r="AM39" s="296"/>
      <c r="AN39" s="296"/>
      <c r="AO39" s="287"/>
      <c r="AP39" s="299"/>
      <c r="AQ39" s="308"/>
      <c r="AR39" s="308"/>
      <c r="AS39" s="308"/>
      <c r="AT39" s="308"/>
      <c r="AU39" s="308"/>
      <c r="AV39" s="305"/>
      <c r="AW39" s="305"/>
      <c r="AX39" s="302"/>
      <c r="AY39" s="302"/>
      <c r="AZ39" s="302"/>
      <c r="BA39" s="302"/>
      <c r="BB39" s="302"/>
      <c r="BC39" s="302"/>
      <c r="BD39" s="51"/>
    </row>
    <row r="40" spans="1:56" s="48" customFormat="1" ht="15" customHeight="1">
      <c r="A40" s="221"/>
      <c r="B40" s="63" t="s">
        <v>100</v>
      </c>
      <c r="C40" s="58"/>
      <c r="D40" s="15"/>
      <c r="E40" s="15"/>
      <c r="F40" s="16"/>
      <c r="G40" s="38"/>
      <c r="H40" s="16"/>
      <c r="I40" s="17"/>
      <c r="J40" s="16"/>
      <c r="K40" s="17"/>
      <c r="L40" s="16"/>
      <c r="M40" s="17"/>
      <c r="N40" s="16"/>
      <c r="O40" s="18"/>
      <c r="P40" s="19"/>
      <c r="Q40" s="20"/>
      <c r="R40" s="20"/>
      <c r="S40" s="20"/>
      <c r="T40" s="20"/>
      <c r="U40" s="20"/>
      <c r="V40" s="20"/>
      <c r="W40" s="21"/>
      <c r="X40" s="22"/>
      <c r="Y40" s="31"/>
      <c r="Z40" s="24"/>
      <c r="AA40" s="23"/>
      <c r="AB40" s="23"/>
      <c r="AC40" s="24"/>
      <c r="AD40" s="25"/>
      <c r="AE40" s="25"/>
      <c r="AF40" s="24"/>
      <c r="AG40" s="25"/>
      <c r="AH40" s="25"/>
      <c r="AI40" s="24"/>
      <c r="AJ40" s="25">
        <f t="shared" ref="AJ40:AK40" si="21">J40</f>
        <v>0</v>
      </c>
      <c r="AK40" s="25">
        <f t="shared" si="21"/>
        <v>0</v>
      </c>
      <c r="AL40" s="24"/>
      <c r="AM40" s="25"/>
      <c r="AN40" s="25"/>
      <c r="AO40" s="24"/>
      <c r="AP40" s="40"/>
      <c r="AQ40" s="40"/>
      <c r="AR40" s="40"/>
      <c r="AS40" s="40"/>
      <c r="AT40" s="40"/>
      <c r="AU40" s="40"/>
      <c r="AV40" s="39"/>
      <c r="AW40" s="39"/>
      <c r="AX40" s="26"/>
      <c r="AY40" s="26"/>
      <c r="AZ40" s="26"/>
      <c r="BA40" s="26"/>
      <c r="BB40" s="26"/>
      <c r="BC40" s="26"/>
      <c r="BD40" s="51"/>
    </row>
    <row r="41" spans="1:56" s="48" customFormat="1" ht="15.75" customHeight="1">
      <c r="A41" s="229" t="s">
        <v>0</v>
      </c>
      <c r="B41" s="232" t="s">
        <v>72</v>
      </c>
      <c r="C41" s="229" t="s">
        <v>73</v>
      </c>
      <c r="D41" s="228" t="s">
        <v>74</v>
      </c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16" t="s">
        <v>75</v>
      </c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1" t="s">
        <v>75</v>
      </c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51"/>
    </row>
    <row r="42" spans="1:56" s="48" customFormat="1" ht="15.75" customHeight="1">
      <c r="A42" s="230"/>
      <c r="B42" s="230"/>
      <c r="C42" s="230"/>
      <c r="D42" s="233" t="s">
        <v>76</v>
      </c>
      <c r="E42" s="234"/>
      <c r="F42" s="235" t="s">
        <v>77</v>
      </c>
      <c r="G42" s="236"/>
      <c r="H42" s="235" t="s">
        <v>78</v>
      </c>
      <c r="I42" s="236"/>
      <c r="J42" s="235" t="s">
        <v>79</v>
      </c>
      <c r="K42" s="236"/>
      <c r="L42" s="235" t="s">
        <v>80</v>
      </c>
      <c r="M42" s="236"/>
      <c r="N42" s="235" t="s">
        <v>81</v>
      </c>
      <c r="O42" s="237"/>
      <c r="P42" s="233" t="s">
        <v>82</v>
      </c>
      <c r="Q42" s="238"/>
      <c r="R42" s="238"/>
      <c r="S42" s="238"/>
      <c r="T42" s="238"/>
      <c r="U42" s="238"/>
      <c r="V42" s="234"/>
      <c r="W42" s="228" t="s">
        <v>83</v>
      </c>
      <c r="X42" s="239" t="s">
        <v>76</v>
      </c>
      <c r="Y42" s="240"/>
      <c r="Z42" s="241"/>
      <c r="AA42" s="214" t="s">
        <v>77</v>
      </c>
      <c r="AB42" s="215"/>
      <c r="AC42" s="242"/>
      <c r="AD42" s="214" t="s">
        <v>78</v>
      </c>
      <c r="AE42" s="215"/>
      <c r="AF42" s="242"/>
      <c r="AG42" s="214" t="s">
        <v>79</v>
      </c>
      <c r="AH42" s="215"/>
      <c r="AI42" s="242"/>
      <c r="AJ42" s="214" t="s">
        <v>80</v>
      </c>
      <c r="AK42" s="215"/>
      <c r="AL42" s="215"/>
      <c r="AM42" s="216" t="s">
        <v>81</v>
      </c>
      <c r="AN42" s="216"/>
      <c r="AO42" s="216"/>
      <c r="AP42" s="217" t="s">
        <v>84</v>
      </c>
      <c r="AQ42" s="218"/>
      <c r="AR42" s="218"/>
      <c r="AS42" s="218"/>
      <c r="AT42" s="218"/>
      <c r="AU42" s="218"/>
      <c r="AV42" s="219"/>
      <c r="AW42" s="217" t="s">
        <v>85</v>
      </c>
      <c r="AX42" s="218"/>
      <c r="AY42" s="218"/>
      <c r="AZ42" s="218"/>
      <c r="BA42" s="218"/>
      <c r="BB42" s="218"/>
      <c r="BC42" s="219"/>
      <c r="BD42" s="51"/>
    </row>
    <row r="43" spans="1:56" s="48" customFormat="1" ht="83.25" customHeight="1">
      <c r="A43" s="230"/>
      <c r="B43" s="231"/>
      <c r="C43" s="231"/>
      <c r="D43" s="52" t="s">
        <v>86</v>
      </c>
      <c r="E43" s="52" t="s">
        <v>87</v>
      </c>
      <c r="F43" s="52" t="s">
        <v>86</v>
      </c>
      <c r="G43" s="52" t="s">
        <v>87</v>
      </c>
      <c r="H43" s="52" t="s">
        <v>86</v>
      </c>
      <c r="I43" s="52" t="s">
        <v>87</v>
      </c>
      <c r="J43" s="52" t="s">
        <v>86</v>
      </c>
      <c r="K43" s="52" t="s">
        <v>87</v>
      </c>
      <c r="L43" s="52" t="s">
        <v>86</v>
      </c>
      <c r="M43" s="52" t="s">
        <v>87</v>
      </c>
      <c r="N43" s="52" t="s">
        <v>86</v>
      </c>
      <c r="O43" s="53" t="s">
        <v>87</v>
      </c>
      <c r="P43" s="54" t="s">
        <v>88</v>
      </c>
      <c r="Q43" s="38" t="s">
        <v>89</v>
      </c>
      <c r="R43" s="38" t="s">
        <v>90</v>
      </c>
      <c r="S43" s="38" t="s">
        <v>91</v>
      </c>
      <c r="T43" s="38" t="s">
        <v>92</v>
      </c>
      <c r="U43" s="38" t="s">
        <v>93</v>
      </c>
      <c r="V43" s="38" t="s">
        <v>94</v>
      </c>
      <c r="W43" s="228"/>
      <c r="X43" s="55" t="s">
        <v>86</v>
      </c>
      <c r="Y43" s="55" t="s">
        <v>87</v>
      </c>
      <c r="Z43" s="55" t="s">
        <v>95</v>
      </c>
      <c r="AA43" s="56" t="s">
        <v>86</v>
      </c>
      <c r="AB43" s="57" t="s">
        <v>87</v>
      </c>
      <c r="AC43" s="57" t="s">
        <v>95</v>
      </c>
      <c r="AD43" s="57" t="s">
        <v>86</v>
      </c>
      <c r="AE43" s="57" t="s">
        <v>87</v>
      </c>
      <c r="AF43" s="57" t="s">
        <v>95</v>
      </c>
      <c r="AG43" s="57" t="s">
        <v>86</v>
      </c>
      <c r="AH43" s="57" t="s">
        <v>87</v>
      </c>
      <c r="AI43" s="57" t="s">
        <v>95</v>
      </c>
      <c r="AJ43" s="57" t="s">
        <v>86</v>
      </c>
      <c r="AK43" s="57" t="s">
        <v>87</v>
      </c>
      <c r="AL43" s="57" t="s">
        <v>95</v>
      </c>
      <c r="AM43" s="57" t="s">
        <v>86</v>
      </c>
      <c r="AN43" s="57" t="s">
        <v>87</v>
      </c>
      <c r="AO43" s="57" t="s">
        <v>95</v>
      </c>
      <c r="AP43" s="38" t="s">
        <v>89</v>
      </c>
      <c r="AQ43" s="38" t="s">
        <v>90</v>
      </c>
      <c r="AR43" s="38" t="s">
        <v>91</v>
      </c>
      <c r="AS43" s="38" t="s">
        <v>92</v>
      </c>
      <c r="AT43" s="38" t="s">
        <v>93</v>
      </c>
      <c r="AU43" s="38" t="s">
        <v>94</v>
      </c>
      <c r="AV43" s="38" t="s">
        <v>88</v>
      </c>
      <c r="AW43" s="38" t="s">
        <v>97</v>
      </c>
      <c r="AX43" s="87" t="s">
        <v>89</v>
      </c>
      <c r="AY43" s="87" t="s">
        <v>90</v>
      </c>
      <c r="AZ43" s="87" t="s">
        <v>91</v>
      </c>
      <c r="BA43" s="87" t="s">
        <v>92</v>
      </c>
      <c r="BB43" s="87" t="s">
        <v>93</v>
      </c>
      <c r="BC43" s="87" t="s">
        <v>94</v>
      </c>
      <c r="BD43" s="51"/>
    </row>
    <row r="44" spans="1:56" s="48" customFormat="1" ht="15.75">
      <c r="A44" s="231"/>
      <c r="B44" s="7" t="s">
        <v>76</v>
      </c>
      <c r="C44" s="8"/>
      <c r="D44" s="9">
        <f>D45</f>
        <v>706</v>
      </c>
      <c r="E44" s="9">
        <f t="shared" ref="E44:BC44" si="22">E45</f>
        <v>21</v>
      </c>
      <c r="F44" s="9">
        <f t="shared" si="22"/>
        <v>156</v>
      </c>
      <c r="G44" s="9">
        <f t="shared" si="22"/>
        <v>6</v>
      </c>
      <c r="H44" s="9">
        <f t="shared" si="22"/>
        <v>140</v>
      </c>
      <c r="I44" s="9">
        <f t="shared" si="22"/>
        <v>4</v>
      </c>
      <c r="J44" s="9">
        <f t="shared" si="22"/>
        <v>136</v>
      </c>
      <c r="K44" s="9">
        <f t="shared" si="22"/>
        <v>4</v>
      </c>
      <c r="L44" s="9">
        <f t="shared" si="22"/>
        <v>153</v>
      </c>
      <c r="M44" s="9">
        <f t="shared" si="22"/>
        <v>4</v>
      </c>
      <c r="N44" s="9">
        <f t="shared" si="22"/>
        <v>121</v>
      </c>
      <c r="O44" s="9">
        <f t="shared" si="22"/>
        <v>4</v>
      </c>
      <c r="P44" s="9">
        <f t="shared" si="22"/>
        <v>24</v>
      </c>
      <c r="Q44" s="9">
        <f t="shared" si="22"/>
        <v>16</v>
      </c>
      <c r="R44" s="9">
        <f t="shared" si="22"/>
        <v>2</v>
      </c>
      <c r="S44" s="9">
        <f t="shared" si="22"/>
        <v>3</v>
      </c>
      <c r="T44" s="9">
        <f t="shared" si="22"/>
        <v>2</v>
      </c>
      <c r="U44" s="9">
        <f t="shared" si="22"/>
        <v>1</v>
      </c>
      <c r="V44" s="9">
        <f t="shared" si="22"/>
        <v>0</v>
      </c>
      <c r="W44" s="9">
        <f t="shared" si="22"/>
        <v>21</v>
      </c>
      <c r="X44" s="9">
        <f t="shared" si="22"/>
        <v>725</v>
      </c>
      <c r="Y44" s="9">
        <f t="shared" si="22"/>
        <v>21</v>
      </c>
      <c r="Z44" s="9">
        <f t="shared" si="22"/>
        <v>34.523809523809526</v>
      </c>
      <c r="AA44" s="9">
        <f t="shared" si="22"/>
        <v>140</v>
      </c>
      <c r="AB44" s="9">
        <f t="shared" si="22"/>
        <v>4</v>
      </c>
      <c r="AC44" s="9">
        <f t="shared" si="22"/>
        <v>35</v>
      </c>
      <c r="AD44" s="9">
        <f t="shared" si="22"/>
        <v>156</v>
      </c>
      <c r="AE44" s="9">
        <f t="shared" si="22"/>
        <v>6</v>
      </c>
      <c r="AF44" s="9">
        <f t="shared" si="22"/>
        <v>26</v>
      </c>
      <c r="AG44" s="9">
        <f t="shared" si="22"/>
        <v>140</v>
      </c>
      <c r="AH44" s="9">
        <f t="shared" si="22"/>
        <v>4</v>
      </c>
      <c r="AI44" s="9">
        <f t="shared" si="22"/>
        <v>35</v>
      </c>
      <c r="AJ44" s="9">
        <f t="shared" si="22"/>
        <v>136</v>
      </c>
      <c r="AK44" s="9">
        <f t="shared" si="22"/>
        <v>4</v>
      </c>
      <c r="AL44" s="9">
        <f t="shared" si="22"/>
        <v>34</v>
      </c>
      <c r="AM44" s="9">
        <f t="shared" si="22"/>
        <v>153</v>
      </c>
      <c r="AN44" s="9">
        <f t="shared" si="22"/>
        <v>4</v>
      </c>
      <c r="AO44" s="9">
        <f t="shared" si="22"/>
        <v>38.25</v>
      </c>
      <c r="AP44" s="9">
        <f t="shared" si="22"/>
        <v>23</v>
      </c>
      <c r="AQ44" s="9">
        <f t="shared" si="22"/>
        <v>2</v>
      </c>
      <c r="AR44" s="9">
        <f t="shared" si="22"/>
        <v>3</v>
      </c>
      <c r="AS44" s="9">
        <f t="shared" si="22"/>
        <v>2</v>
      </c>
      <c r="AT44" s="9">
        <f t="shared" si="22"/>
        <v>1</v>
      </c>
      <c r="AU44" s="9">
        <f t="shared" si="22"/>
        <v>3</v>
      </c>
      <c r="AV44" s="9">
        <f t="shared" si="22"/>
        <v>34</v>
      </c>
      <c r="AW44" s="9">
        <f t="shared" si="22"/>
        <v>10</v>
      </c>
      <c r="AX44" s="9">
        <f t="shared" si="22"/>
        <v>7</v>
      </c>
      <c r="AY44" s="9">
        <f t="shared" si="22"/>
        <v>0</v>
      </c>
      <c r="AZ44" s="9">
        <f t="shared" si="22"/>
        <v>0</v>
      </c>
      <c r="BA44" s="9">
        <f t="shared" si="22"/>
        <v>0</v>
      </c>
      <c r="BB44" s="9">
        <f t="shared" si="22"/>
        <v>0</v>
      </c>
      <c r="BC44" s="9">
        <f t="shared" si="22"/>
        <v>3</v>
      </c>
      <c r="BD44" s="51"/>
    </row>
    <row r="45" spans="1:56" s="48" customFormat="1" ht="47.25">
      <c r="A45" s="95">
        <v>1</v>
      </c>
      <c r="B45" s="96" t="s">
        <v>29</v>
      </c>
      <c r="C45" s="97" t="s">
        <v>123</v>
      </c>
      <c r="D45" s="15">
        <v>706</v>
      </c>
      <c r="E45" s="15">
        <v>21</v>
      </c>
      <c r="F45" s="16">
        <v>156</v>
      </c>
      <c r="G45" s="38">
        <v>6</v>
      </c>
      <c r="H45" s="16">
        <v>140</v>
      </c>
      <c r="I45" s="17">
        <v>4</v>
      </c>
      <c r="J45" s="16">
        <v>136</v>
      </c>
      <c r="K45" s="17">
        <v>4</v>
      </c>
      <c r="L45" s="16">
        <v>153</v>
      </c>
      <c r="M45" s="17">
        <v>4</v>
      </c>
      <c r="N45" s="16">
        <v>121</v>
      </c>
      <c r="O45" s="18">
        <v>4</v>
      </c>
      <c r="P45" s="19">
        <v>24</v>
      </c>
      <c r="Q45" s="20">
        <v>16</v>
      </c>
      <c r="R45" s="20">
        <v>2</v>
      </c>
      <c r="S45" s="20">
        <v>3</v>
      </c>
      <c r="T45" s="20">
        <v>2</v>
      </c>
      <c r="U45" s="20">
        <v>1</v>
      </c>
      <c r="V45" s="20">
        <v>0</v>
      </c>
      <c r="W45" s="21">
        <v>21</v>
      </c>
      <c r="X45" s="22">
        <v>725</v>
      </c>
      <c r="Y45" s="31">
        <v>21</v>
      </c>
      <c r="Z45" s="24">
        <v>34.523809523809526</v>
      </c>
      <c r="AA45" s="23">
        <v>140</v>
      </c>
      <c r="AB45" s="23">
        <v>4</v>
      </c>
      <c r="AC45" s="24">
        <v>35</v>
      </c>
      <c r="AD45" s="25">
        <v>156</v>
      </c>
      <c r="AE45" s="25">
        <v>6</v>
      </c>
      <c r="AF45" s="24">
        <v>26</v>
      </c>
      <c r="AG45" s="25">
        <v>140</v>
      </c>
      <c r="AH45" s="25">
        <v>4</v>
      </c>
      <c r="AI45" s="24">
        <v>35</v>
      </c>
      <c r="AJ45" s="25">
        <v>136</v>
      </c>
      <c r="AK45" s="25">
        <v>4</v>
      </c>
      <c r="AL45" s="24">
        <v>34</v>
      </c>
      <c r="AM45" s="25">
        <v>153</v>
      </c>
      <c r="AN45" s="25">
        <v>4</v>
      </c>
      <c r="AO45" s="24">
        <v>38.25</v>
      </c>
      <c r="AP45" s="40">
        <v>23</v>
      </c>
      <c r="AQ45" s="40">
        <v>2</v>
      </c>
      <c r="AR45" s="40">
        <v>3</v>
      </c>
      <c r="AS45" s="40">
        <v>2</v>
      </c>
      <c r="AT45" s="40">
        <v>1</v>
      </c>
      <c r="AU45" s="40">
        <v>3</v>
      </c>
      <c r="AV45" s="39">
        <v>34</v>
      </c>
      <c r="AW45" s="39">
        <v>10</v>
      </c>
      <c r="AX45" s="26">
        <v>7</v>
      </c>
      <c r="AY45" s="26">
        <v>0</v>
      </c>
      <c r="AZ45" s="26">
        <v>0</v>
      </c>
      <c r="BA45" s="26">
        <v>0</v>
      </c>
      <c r="BB45" s="26">
        <v>0</v>
      </c>
      <c r="BC45" s="26">
        <v>3</v>
      </c>
      <c r="BD45" s="51"/>
    </row>
    <row r="46" spans="1:56" s="48" customFormat="1" ht="15.75" customHeight="1">
      <c r="A46" s="229" t="s">
        <v>0</v>
      </c>
      <c r="B46" s="232" t="s">
        <v>72</v>
      </c>
      <c r="C46" s="229" t="s">
        <v>73</v>
      </c>
      <c r="D46" s="228" t="s">
        <v>74</v>
      </c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16" t="s">
        <v>75</v>
      </c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1" t="s">
        <v>75</v>
      </c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51"/>
    </row>
    <row r="47" spans="1:56" s="48" customFormat="1" ht="15.75" customHeight="1">
      <c r="A47" s="230"/>
      <c r="B47" s="230"/>
      <c r="C47" s="230"/>
      <c r="D47" s="233" t="s">
        <v>76</v>
      </c>
      <c r="E47" s="234"/>
      <c r="F47" s="235" t="s">
        <v>77</v>
      </c>
      <c r="G47" s="236"/>
      <c r="H47" s="235" t="s">
        <v>78</v>
      </c>
      <c r="I47" s="236"/>
      <c r="J47" s="235" t="s">
        <v>79</v>
      </c>
      <c r="K47" s="236"/>
      <c r="L47" s="235" t="s">
        <v>80</v>
      </c>
      <c r="M47" s="236"/>
      <c r="N47" s="235" t="s">
        <v>81</v>
      </c>
      <c r="O47" s="237"/>
      <c r="P47" s="233" t="s">
        <v>82</v>
      </c>
      <c r="Q47" s="238"/>
      <c r="R47" s="238"/>
      <c r="S47" s="238"/>
      <c r="T47" s="238"/>
      <c r="U47" s="238"/>
      <c r="V47" s="234"/>
      <c r="W47" s="228" t="s">
        <v>83</v>
      </c>
      <c r="X47" s="239" t="s">
        <v>76</v>
      </c>
      <c r="Y47" s="240"/>
      <c r="Z47" s="241"/>
      <c r="AA47" s="214" t="s">
        <v>77</v>
      </c>
      <c r="AB47" s="215"/>
      <c r="AC47" s="242"/>
      <c r="AD47" s="214" t="s">
        <v>78</v>
      </c>
      <c r="AE47" s="215"/>
      <c r="AF47" s="242"/>
      <c r="AG47" s="214" t="s">
        <v>79</v>
      </c>
      <c r="AH47" s="215"/>
      <c r="AI47" s="242"/>
      <c r="AJ47" s="214" t="s">
        <v>80</v>
      </c>
      <c r="AK47" s="215"/>
      <c r="AL47" s="215"/>
      <c r="AM47" s="216" t="s">
        <v>81</v>
      </c>
      <c r="AN47" s="216"/>
      <c r="AO47" s="216"/>
      <c r="AP47" s="217" t="s">
        <v>84</v>
      </c>
      <c r="AQ47" s="218"/>
      <c r="AR47" s="218"/>
      <c r="AS47" s="218"/>
      <c r="AT47" s="218"/>
      <c r="AU47" s="218"/>
      <c r="AV47" s="219"/>
      <c r="AW47" s="217" t="s">
        <v>85</v>
      </c>
      <c r="AX47" s="218"/>
      <c r="AY47" s="218"/>
      <c r="AZ47" s="218"/>
      <c r="BA47" s="218"/>
      <c r="BB47" s="218"/>
      <c r="BC47" s="219"/>
      <c r="BD47" s="51"/>
    </row>
    <row r="48" spans="1:56" s="48" customFormat="1" ht="83.25" customHeight="1">
      <c r="A48" s="230"/>
      <c r="B48" s="231"/>
      <c r="C48" s="231"/>
      <c r="D48" s="52" t="s">
        <v>86</v>
      </c>
      <c r="E48" s="52" t="s">
        <v>87</v>
      </c>
      <c r="F48" s="52" t="s">
        <v>86</v>
      </c>
      <c r="G48" s="52" t="s">
        <v>87</v>
      </c>
      <c r="H48" s="52" t="s">
        <v>86</v>
      </c>
      <c r="I48" s="52" t="s">
        <v>87</v>
      </c>
      <c r="J48" s="52" t="s">
        <v>86</v>
      </c>
      <c r="K48" s="52" t="s">
        <v>87</v>
      </c>
      <c r="L48" s="52" t="s">
        <v>86</v>
      </c>
      <c r="M48" s="52" t="s">
        <v>87</v>
      </c>
      <c r="N48" s="52" t="s">
        <v>86</v>
      </c>
      <c r="O48" s="53" t="s">
        <v>87</v>
      </c>
      <c r="P48" s="54" t="s">
        <v>88</v>
      </c>
      <c r="Q48" s="38" t="s">
        <v>89</v>
      </c>
      <c r="R48" s="38" t="s">
        <v>90</v>
      </c>
      <c r="S48" s="38" t="s">
        <v>91</v>
      </c>
      <c r="T48" s="38" t="s">
        <v>92</v>
      </c>
      <c r="U48" s="38" t="s">
        <v>93</v>
      </c>
      <c r="V48" s="38" t="s">
        <v>94</v>
      </c>
      <c r="W48" s="228"/>
      <c r="X48" s="55" t="s">
        <v>86</v>
      </c>
      <c r="Y48" s="55" t="s">
        <v>87</v>
      </c>
      <c r="Z48" s="55" t="s">
        <v>95</v>
      </c>
      <c r="AA48" s="56" t="s">
        <v>86</v>
      </c>
      <c r="AB48" s="57" t="s">
        <v>87</v>
      </c>
      <c r="AC48" s="57" t="s">
        <v>95</v>
      </c>
      <c r="AD48" s="57" t="s">
        <v>86</v>
      </c>
      <c r="AE48" s="57" t="s">
        <v>87</v>
      </c>
      <c r="AF48" s="57" t="s">
        <v>95</v>
      </c>
      <c r="AG48" s="57" t="s">
        <v>86</v>
      </c>
      <c r="AH48" s="57" t="s">
        <v>87</v>
      </c>
      <c r="AI48" s="57" t="s">
        <v>95</v>
      </c>
      <c r="AJ48" s="57" t="s">
        <v>86</v>
      </c>
      <c r="AK48" s="57" t="s">
        <v>87</v>
      </c>
      <c r="AL48" s="57" t="s">
        <v>95</v>
      </c>
      <c r="AM48" s="57" t="s">
        <v>86</v>
      </c>
      <c r="AN48" s="57" t="s">
        <v>87</v>
      </c>
      <c r="AO48" s="57" t="s">
        <v>95</v>
      </c>
      <c r="AP48" s="38" t="s">
        <v>89</v>
      </c>
      <c r="AQ48" s="38" t="s">
        <v>90</v>
      </c>
      <c r="AR48" s="38" t="s">
        <v>91</v>
      </c>
      <c r="AS48" s="38" t="s">
        <v>92</v>
      </c>
      <c r="AT48" s="38" t="s">
        <v>93</v>
      </c>
      <c r="AU48" s="38" t="s">
        <v>94</v>
      </c>
      <c r="AV48" s="38" t="s">
        <v>88</v>
      </c>
      <c r="AW48" s="38" t="s">
        <v>97</v>
      </c>
      <c r="AX48" s="87" t="s">
        <v>89</v>
      </c>
      <c r="AY48" s="87" t="s">
        <v>90</v>
      </c>
      <c r="AZ48" s="87" t="s">
        <v>91</v>
      </c>
      <c r="BA48" s="87" t="s">
        <v>92</v>
      </c>
      <c r="BB48" s="87" t="s">
        <v>93</v>
      </c>
      <c r="BC48" s="87" t="s">
        <v>94</v>
      </c>
      <c r="BD48" s="51"/>
    </row>
    <row r="49" spans="1:56" s="48" customFormat="1" ht="15.75">
      <c r="A49" s="231"/>
      <c r="B49" s="7" t="s">
        <v>76</v>
      </c>
      <c r="C49" s="8"/>
      <c r="D49" s="9">
        <f>D50+D51</f>
        <v>722</v>
      </c>
      <c r="E49" s="9">
        <f t="shared" ref="E49:BC49" si="23">E50+E51</f>
        <v>21</v>
      </c>
      <c r="F49" s="9">
        <f t="shared" si="23"/>
        <v>165</v>
      </c>
      <c r="G49" s="9">
        <f t="shared" si="23"/>
        <v>5</v>
      </c>
      <c r="H49" s="9">
        <f t="shared" si="23"/>
        <v>141</v>
      </c>
      <c r="I49" s="9">
        <f t="shared" si="23"/>
        <v>4</v>
      </c>
      <c r="J49" s="9">
        <f t="shared" si="23"/>
        <v>126</v>
      </c>
      <c r="K49" s="9">
        <f t="shared" si="23"/>
        <v>4</v>
      </c>
      <c r="L49" s="9">
        <f t="shared" si="23"/>
        <v>141</v>
      </c>
      <c r="M49" s="9">
        <f t="shared" si="23"/>
        <v>4</v>
      </c>
      <c r="N49" s="9">
        <f t="shared" si="23"/>
        <v>149</v>
      </c>
      <c r="O49" s="9">
        <f t="shared" si="23"/>
        <v>4</v>
      </c>
      <c r="P49" s="9">
        <f t="shared" si="23"/>
        <v>29</v>
      </c>
      <c r="Q49" s="9">
        <f t="shared" si="23"/>
        <v>20</v>
      </c>
      <c r="R49" s="9">
        <f t="shared" si="23"/>
        <v>2</v>
      </c>
      <c r="S49" s="9">
        <f t="shared" si="23"/>
        <v>4</v>
      </c>
      <c r="T49" s="9">
        <f t="shared" si="23"/>
        <v>2</v>
      </c>
      <c r="U49" s="9">
        <f t="shared" si="23"/>
        <v>1</v>
      </c>
      <c r="V49" s="9">
        <f t="shared" si="23"/>
        <v>0</v>
      </c>
      <c r="W49" s="9">
        <f t="shared" si="23"/>
        <v>21</v>
      </c>
      <c r="X49" s="9">
        <f t="shared" si="23"/>
        <v>717</v>
      </c>
      <c r="Y49" s="9">
        <f t="shared" si="23"/>
        <v>21</v>
      </c>
      <c r="Z49" s="9">
        <f t="shared" si="23"/>
        <v>66.674999999999997</v>
      </c>
      <c r="AA49" s="9">
        <f t="shared" si="23"/>
        <v>148</v>
      </c>
      <c r="AB49" s="9">
        <f t="shared" si="23"/>
        <v>4</v>
      </c>
      <c r="AC49" s="9">
        <f t="shared" si="23"/>
        <v>72.666666666666657</v>
      </c>
      <c r="AD49" s="9">
        <f t="shared" si="23"/>
        <v>161</v>
      </c>
      <c r="AE49" s="9">
        <f t="shared" si="23"/>
        <v>5</v>
      </c>
      <c r="AF49" s="9">
        <f t="shared" si="23"/>
        <v>68</v>
      </c>
      <c r="AG49" s="9">
        <f t="shared" si="23"/>
        <v>141</v>
      </c>
      <c r="AH49" s="9">
        <f t="shared" si="23"/>
        <v>4</v>
      </c>
      <c r="AI49" s="9">
        <f t="shared" si="23"/>
        <v>68.333333333333343</v>
      </c>
      <c r="AJ49" s="9">
        <f t="shared" si="23"/>
        <v>126</v>
      </c>
      <c r="AK49" s="9">
        <f t="shared" si="23"/>
        <v>4</v>
      </c>
      <c r="AL49" s="9">
        <f t="shared" si="23"/>
        <v>60.666666666666664</v>
      </c>
      <c r="AM49" s="9">
        <f t="shared" si="23"/>
        <v>141</v>
      </c>
      <c r="AN49" s="9">
        <f t="shared" si="23"/>
        <v>4</v>
      </c>
      <c r="AO49" s="9">
        <f t="shared" si="23"/>
        <v>65</v>
      </c>
      <c r="AP49" s="9">
        <f t="shared" si="23"/>
        <v>21</v>
      </c>
      <c r="AQ49" s="9">
        <f t="shared" si="23"/>
        <v>3</v>
      </c>
      <c r="AR49" s="9">
        <f t="shared" si="23"/>
        <v>3</v>
      </c>
      <c r="AS49" s="9">
        <f t="shared" si="23"/>
        <v>3</v>
      </c>
      <c r="AT49" s="9">
        <f t="shared" si="23"/>
        <v>1</v>
      </c>
      <c r="AU49" s="9">
        <f t="shared" si="23"/>
        <v>3</v>
      </c>
      <c r="AV49" s="9">
        <f t="shared" si="23"/>
        <v>34</v>
      </c>
      <c r="AW49" s="9">
        <f t="shared" si="23"/>
        <v>5</v>
      </c>
      <c r="AX49" s="9">
        <f t="shared" si="23"/>
        <v>1</v>
      </c>
      <c r="AY49" s="9">
        <f t="shared" si="23"/>
        <v>1</v>
      </c>
      <c r="AZ49" s="9">
        <f t="shared" si="23"/>
        <v>-1</v>
      </c>
      <c r="BA49" s="9">
        <f t="shared" si="23"/>
        <v>1</v>
      </c>
      <c r="BB49" s="9">
        <f t="shared" si="23"/>
        <v>0</v>
      </c>
      <c r="BC49" s="9">
        <f t="shared" si="23"/>
        <v>3</v>
      </c>
      <c r="BD49" s="51"/>
    </row>
    <row r="50" spans="1:56" s="48" customFormat="1" ht="47.25">
      <c r="A50" s="220">
        <v>1</v>
      </c>
      <c r="B50" s="243" t="s">
        <v>6</v>
      </c>
      <c r="C50" s="127" t="s">
        <v>130</v>
      </c>
      <c r="D50" s="15">
        <f>F50+H50+J50+L50+N50</f>
        <v>151</v>
      </c>
      <c r="E50" s="15">
        <v>5</v>
      </c>
      <c r="F50" s="16">
        <v>37</v>
      </c>
      <c r="G50" s="38">
        <v>1</v>
      </c>
      <c r="H50" s="16">
        <v>32</v>
      </c>
      <c r="I50" s="17">
        <v>1</v>
      </c>
      <c r="J50" s="16">
        <v>28</v>
      </c>
      <c r="K50" s="17">
        <v>1</v>
      </c>
      <c r="L50" s="16">
        <v>27</v>
      </c>
      <c r="M50" s="17">
        <v>1</v>
      </c>
      <c r="N50" s="16">
        <v>27</v>
      </c>
      <c r="O50" s="18">
        <v>1</v>
      </c>
      <c r="P50" s="19">
        <v>7</v>
      </c>
      <c r="Q50" s="63">
        <v>3</v>
      </c>
      <c r="R50" s="63">
        <v>1</v>
      </c>
      <c r="S50" s="63">
        <v>2</v>
      </c>
      <c r="T50" s="63">
        <v>1</v>
      </c>
      <c r="U50" s="63">
        <v>0</v>
      </c>
      <c r="V50" s="63">
        <v>0</v>
      </c>
      <c r="W50" s="101">
        <v>5</v>
      </c>
      <c r="X50" s="22">
        <f t="shared" ref="X50:Y51" si="24">AA50+AD50+AG50+AJ50+AM50</f>
        <v>159</v>
      </c>
      <c r="Y50" s="31">
        <f t="shared" si="24"/>
        <v>5</v>
      </c>
      <c r="Z50" s="24">
        <f t="shared" ref="Z50:Z51" si="25">X50/Y50</f>
        <v>31.8</v>
      </c>
      <c r="AA50" s="23">
        <v>35</v>
      </c>
      <c r="AB50" s="23">
        <v>1</v>
      </c>
      <c r="AC50" s="24">
        <f t="shared" ref="AC50:AC51" si="26">AA50/AB50</f>
        <v>35</v>
      </c>
      <c r="AD50" s="25">
        <v>37</v>
      </c>
      <c r="AE50" s="25">
        <f t="shared" ref="AE50:AE51" si="27">G50</f>
        <v>1</v>
      </c>
      <c r="AF50" s="24">
        <f t="shared" ref="AF50:AF51" si="28">AD50/AE50</f>
        <v>37</v>
      </c>
      <c r="AG50" s="25">
        <f t="shared" ref="AG50:AH51" si="29">H50</f>
        <v>32</v>
      </c>
      <c r="AH50" s="25">
        <f t="shared" si="29"/>
        <v>1</v>
      </c>
      <c r="AI50" s="24">
        <f t="shared" ref="AI50:AI51" si="30">AG50/AH50</f>
        <v>32</v>
      </c>
      <c r="AJ50" s="25">
        <f t="shared" ref="AJ50:AK51" si="31">J50</f>
        <v>28</v>
      </c>
      <c r="AK50" s="25">
        <f t="shared" si="31"/>
        <v>1</v>
      </c>
      <c r="AL50" s="24">
        <f t="shared" ref="AL50:AL51" si="32">AJ50/AK50</f>
        <v>28</v>
      </c>
      <c r="AM50" s="25">
        <f t="shared" ref="AM50:AN51" si="33">L50</f>
        <v>27</v>
      </c>
      <c r="AN50" s="25">
        <f t="shared" si="33"/>
        <v>1</v>
      </c>
      <c r="AO50" s="24">
        <f t="shared" ref="AO50:AO51" si="34">AM50/AN50</f>
        <v>27</v>
      </c>
      <c r="AP50" s="40">
        <f t="shared" ref="AP50:AU51" si="35">ROUND($AB50*VLOOKUP(1,GV_TiH,COLUMN()-COLUMN($AN$6),0)+$AE50*VLOOKUP(2,GV_TiH,COLUMN()-COLUMN($AN$6),0)+$AH50*VLOOKUP(3,GV_TiH,COLUMN()-COLUMN($AN$6),0)+$AK50*VLOOKUP(4,GV_TiH,COLUMN()-COLUMN($AN$6),0)+$AN50*VLOOKUP(5,GV_TiH,COLUMN()-COLUMN($AN$6),0),0)</f>
        <v>5</v>
      </c>
      <c r="AQ50" s="40">
        <f t="shared" si="35"/>
        <v>1</v>
      </c>
      <c r="AR50" s="40">
        <f t="shared" si="35"/>
        <v>1</v>
      </c>
      <c r="AS50" s="40">
        <f t="shared" si="35"/>
        <v>1</v>
      </c>
      <c r="AT50" s="40">
        <f t="shared" si="35"/>
        <v>0</v>
      </c>
      <c r="AU50" s="40">
        <f t="shared" si="35"/>
        <v>1</v>
      </c>
      <c r="AV50" s="39">
        <f t="shared" ref="AV50" si="36">SUM(AP50:AU50)</f>
        <v>9</v>
      </c>
      <c r="AW50" s="39">
        <f t="shared" ref="AW50:AW51" si="37">AV50-P50</f>
        <v>2</v>
      </c>
      <c r="AX50" s="104">
        <f t="shared" ref="AX50:BC51" si="38">AP50-Q50</f>
        <v>2</v>
      </c>
      <c r="AY50" s="104">
        <f t="shared" si="38"/>
        <v>0</v>
      </c>
      <c r="AZ50" s="104">
        <f t="shared" si="38"/>
        <v>-1</v>
      </c>
      <c r="BA50" s="104">
        <f t="shared" si="38"/>
        <v>0</v>
      </c>
      <c r="BB50" s="104">
        <f t="shared" si="38"/>
        <v>0</v>
      </c>
      <c r="BC50" s="104">
        <f t="shared" si="38"/>
        <v>1</v>
      </c>
      <c r="BD50" s="51"/>
    </row>
    <row r="51" spans="1:56" s="48" customFormat="1" ht="45.75" customHeight="1">
      <c r="A51" s="221"/>
      <c r="B51" s="244"/>
      <c r="C51" s="127" t="s">
        <v>131</v>
      </c>
      <c r="D51" s="15">
        <f>F51+H51+J51+L51+N51</f>
        <v>571</v>
      </c>
      <c r="E51" s="15">
        <v>16</v>
      </c>
      <c r="F51" s="16">
        <v>128</v>
      </c>
      <c r="G51" s="38">
        <v>4</v>
      </c>
      <c r="H51" s="16">
        <v>109</v>
      </c>
      <c r="I51" s="17">
        <v>3</v>
      </c>
      <c r="J51" s="16">
        <v>98</v>
      </c>
      <c r="K51" s="17">
        <v>3</v>
      </c>
      <c r="L51" s="16">
        <v>114</v>
      </c>
      <c r="M51" s="17">
        <v>3</v>
      </c>
      <c r="N51" s="16">
        <v>122</v>
      </c>
      <c r="O51" s="18">
        <v>3</v>
      </c>
      <c r="P51" s="19">
        <v>22</v>
      </c>
      <c r="Q51" s="63">
        <v>17</v>
      </c>
      <c r="R51" s="63">
        <v>1</v>
      </c>
      <c r="S51" s="63">
        <v>2</v>
      </c>
      <c r="T51" s="63">
        <v>1</v>
      </c>
      <c r="U51" s="63">
        <v>1</v>
      </c>
      <c r="V51" s="63">
        <v>0</v>
      </c>
      <c r="W51" s="101">
        <v>16</v>
      </c>
      <c r="X51" s="22">
        <f t="shared" si="24"/>
        <v>558</v>
      </c>
      <c r="Y51" s="31">
        <f t="shared" si="24"/>
        <v>16</v>
      </c>
      <c r="Z51" s="24">
        <f t="shared" si="25"/>
        <v>34.875</v>
      </c>
      <c r="AA51" s="23">
        <v>113</v>
      </c>
      <c r="AB51" s="23">
        <v>3</v>
      </c>
      <c r="AC51" s="24">
        <f t="shared" si="26"/>
        <v>37.666666666666664</v>
      </c>
      <c r="AD51" s="25">
        <v>124</v>
      </c>
      <c r="AE51" s="25">
        <f t="shared" si="27"/>
        <v>4</v>
      </c>
      <c r="AF51" s="24">
        <f t="shared" si="28"/>
        <v>31</v>
      </c>
      <c r="AG51" s="25">
        <f t="shared" si="29"/>
        <v>109</v>
      </c>
      <c r="AH51" s="25">
        <f t="shared" si="29"/>
        <v>3</v>
      </c>
      <c r="AI51" s="24">
        <f t="shared" si="30"/>
        <v>36.333333333333336</v>
      </c>
      <c r="AJ51" s="25">
        <f t="shared" si="31"/>
        <v>98</v>
      </c>
      <c r="AK51" s="25">
        <f t="shared" si="31"/>
        <v>3</v>
      </c>
      <c r="AL51" s="24">
        <f t="shared" si="32"/>
        <v>32.666666666666664</v>
      </c>
      <c r="AM51" s="25">
        <f t="shared" si="33"/>
        <v>114</v>
      </c>
      <c r="AN51" s="25">
        <f t="shared" si="33"/>
        <v>3</v>
      </c>
      <c r="AO51" s="24">
        <f t="shared" si="34"/>
        <v>38</v>
      </c>
      <c r="AP51" s="40">
        <f t="shared" si="35"/>
        <v>16</v>
      </c>
      <c r="AQ51" s="40">
        <f t="shared" si="35"/>
        <v>2</v>
      </c>
      <c r="AR51" s="40">
        <f t="shared" si="35"/>
        <v>2</v>
      </c>
      <c r="AS51" s="40">
        <f t="shared" si="35"/>
        <v>2</v>
      </c>
      <c r="AT51" s="40">
        <f t="shared" si="35"/>
        <v>1</v>
      </c>
      <c r="AU51" s="40">
        <f t="shared" si="35"/>
        <v>2</v>
      </c>
      <c r="AV51" s="39">
        <f t="shared" ref="AV51" si="39">SUM(AP51:AU51)</f>
        <v>25</v>
      </c>
      <c r="AW51" s="39">
        <f t="shared" si="37"/>
        <v>3</v>
      </c>
      <c r="AX51" s="104">
        <f t="shared" si="38"/>
        <v>-1</v>
      </c>
      <c r="AY51" s="104">
        <f t="shared" si="38"/>
        <v>1</v>
      </c>
      <c r="AZ51" s="104">
        <f t="shared" si="38"/>
        <v>0</v>
      </c>
      <c r="BA51" s="104">
        <f t="shared" si="38"/>
        <v>1</v>
      </c>
      <c r="BB51" s="104">
        <f t="shared" si="38"/>
        <v>0</v>
      </c>
      <c r="BC51" s="104">
        <f t="shared" si="38"/>
        <v>2</v>
      </c>
      <c r="BD51" s="51"/>
    </row>
    <row r="52" spans="1:56" s="48" customFormat="1" ht="15.75" customHeight="1">
      <c r="A52" s="229" t="s">
        <v>0</v>
      </c>
      <c r="B52" s="232" t="s">
        <v>72</v>
      </c>
      <c r="C52" s="229" t="s">
        <v>73</v>
      </c>
      <c r="D52" s="228" t="s">
        <v>74</v>
      </c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16" t="s">
        <v>75</v>
      </c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1" t="s">
        <v>75</v>
      </c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51"/>
    </row>
    <row r="53" spans="1:56" s="48" customFormat="1" ht="15.75" customHeight="1">
      <c r="A53" s="230"/>
      <c r="B53" s="230"/>
      <c r="C53" s="230"/>
      <c r="D53" s="233" t="s">
        <v>76</v>
      </c>
      <c r="E53" s="234"/>
      <c r="F53" s="235" t="s">
        <v>77</v>
      </c>
      <c r="G53" s="236"/>
      <c r="H53" s="235" t="s">
        <v>78</v>
      </c>
      <c r="I53" s="236"/>
      <c r="J53" s="235" t="s">
        <v>79</v>
      </c>
      <c r="K53" s="236"/>
      <c r="L53" s="235" t="s">
        <v>80</v>
      </c>
      <c r="M53" s="236"/>
      <c r="N53" s="235" t="s">
        <v>81</v>
      </c>
      <c r="O53" s="237"/>
      <c r="P53" s="233" t="s">
        <v>82</v>
      </c>
      <c r="Q53" s="238"/>
      <c r="R53" s="238"/>
      <c r="S53" s="238"/>
      <c r="T53" s="238"/>
      <c r="U53" s="238"/>
      <c r="V53" s="234"/>
      <c r="W53" s="228" t="s">
        <v>83</v>
      </c>
      <c r="X53" s="239" t="s">
        <v>76</v>
      </c>
      <c r="Y53" s="240"/>
      <c r="Z53" s="241"/>
      <c r="AA53" s="214" t="s">
        <v>77</v>
      </c>
      <c r="AB53" s="215"/>
      <c r="AC53" s="242"/>
      <c r="AD53" s="214" t="s">
        <v>78</v>
      </c>
      <c r="AE53" s="215"/>
      <c r="AF53" s="242"/>
      <c r="AG53" s="214" t="s">
        <v>79</v>
      </c>
      <c r="AH53" s="215"/>
      <c r="AI53" s="242"/>
      <c r="AJ53" s="214" t="s">
        <v>80</v>
      </c>
      <c r="AK53" s="215"/>
      <c r="AL53" s="215"/>
      <c r="AM53" s="216" t="s">
        <v>81</v>
      </c>
      <c r="AN53" s="216"/>
      <c r="AO53" s="216"/>
      <c r="AP53" s="217" t="s">
        <v>84</v>
      </c>
      <c r="AQ53" s="218"/>
      <c r="AR53" s="218"/>
      <c r="AS53" s="218"/>
      <c r="AT53" s="218"/>
      <c r="AU53" s="218"/>
      <c r="AV53" s="219"/>
      <c r="AW53" s="217" t="s">
        <v>85</v>
      </c>
      <c r="AX53" s="218"/>
      <c r="AY53" s="218"/>
      <c r="AZ53" s="218"/>
      <c r="BA53" s="218"/>
      <c r="BB53" s="218"/>
      <c r="BC53" s="219"/>
      <c r="BD53" s="51"/>
    </row>
    <row r="54" spans="1:56" s="48" customFormat="1" ht="68.099999999999994" customHeight="1">
      <c r="A54" s="230"/>
      <c r="B54" s="231"/>
      <c r="C54" s="231"/>
      <c r="D54" s="52" t="s">
        <v>86</v>
      </c>
      <c r="E54" s="52" t="s">
        <v>87</v>
      </c>
      <c r="F54" s="52" t="s">
        <v>86</v>
      </c>
      <c r="G54" s="52" t="s">
        <v>87</v>
      </c>
      <c r="H54" s="52" t="s">
        <v>86</v>
      </c>
      <c r="I54" s="52" t="s">
        <v>87</v>
      </c>
      <c r="J54" s="52" t="s">
        <v>86</v>
      </c>
      <c r="K54" s="52" t="s">
        <v>87</v>
      </c>
      <c r="L54" s="52" t="s">
        <v>86</v>
      </c>
      <c r="M54" s="52" t="s">
        <v>87</v>
      </c>
      <c r="N54" s="52" t="s">
        <v>86</v>
      </c>
      <c r="O54" s="53" t="s">
        <v>87</v>
      </c>
      <c r="P54" s="54" t="s">
        <v>88</v>
      </c>
      <c r="Q54" s="38" t="s">
        <v>89</v>
      </c>
      <c r="R54" s="38" t="s">
        <v>90</v>
      </c>
      <c r="S54" s="38" t="s">
        <v>91</v>
      </c>
      <c r="T54" s="38" t="s">
        <v>92</v>
      </c>
      <c r="U54" s="38" t="s">
        <v>93</v>
      </c>
      <c r="V54" s="38" t="s">
        <v>94</v>
      </c>
      <c r="W54" s="228"/>
      <c r="X54" s="55" t="s">
        <v>86</v>
      </c>
      <c r="Y54" s="55" t="s">
        <v>87</v>
      </c>
      <c r="Z54" s="55" t="s">
        <v>95</v>
      </c>
      <c r="AA54" s="56" t="s">
        <v>86</v>
      </c>
      <c r="AB54" s="57" t="s">
        <v>87</v>
      </c>
      <c r="AC54" s="57" t="s">
        <v>95</v>
      </c>
      <c r="AD54" s="57" t="s">
        <v>86</v>
      </c>
      <c r="AE54" s="57" t="s">
        <v>87</v>
      </c>
      <c r="AF54" s="57" t="s">
        <v>95</v>
      </c>
      <c r="AG54" s="57" t="s">
        <v>86</v>
      </c>
      <c r="AH54" s="57" t="s">
        <v>87</v>
      </c>
      <c r="AI54" s="57" t="s">
        <v>95</v>
      </c>
      <c r="AJ54" s="57" t="s">
        <v>86</v>
      </c>
      <c r="AK54" s="57" t="s">
        <v>87</v>
      </c>
      <c r="AL54" s="57" t="s">
        <v>95</v>
      </c>
      <c r="AM54" s="57" t="s">
        <v>86</v>
      </c>
      <c r="AN54" s="57" t="s">
        <v>87</v>
      </c>
      <c r="AO54" s="57" t="s">
        <v>95</v>
      </c>
      <c r="AP54" s="38" t="s">
        <v>89</v>
      </c>
      <c r="AQ54" s="38" t="s">
        <v>90</v>
      </c>
      <c r="AR54" s="38" t="s">
        <v>91</v>
      </c>
      <c r="AS54" s="38" t="s">
        <v>92</v>
      </c>
      <c r="AT54" s="38" t="s">
        <v>93</v>
      </c>
      <c r="AU54" s="38" t="s">
        <v>94</v>
      </c>
      <c r="AV54" s="38" t="s">
        <v>88</v>
      </c>
      <c r="AW54" s="38" t="s">
        <v>97</v>
      </c>
      <c r="AX54" s="38" t="s">
        <v>89</v>
      </c>
      <c r="AY54" s="38" t="s">
        <v>90</v>
      </c>
      <c r="AZ54" s="38" t="s">
        <v>91</v>
      </c>
      <c r="BA54" s="38" t="s">
        <v>92</v>
      </c>
      <c r="BB54" s="38" t="s">
        <v>93</v>
      </c>
      <c r="BC54" s="38" t="s">
        <v>94</v>
      </c>
      <c r="BD54" s="51"/>
    </row>
    <row r="55" spans="1:56" s="48" customFormat="1" ht="30" customHeight="1">
      <c r="A55" s="231"/>
      <c r="B55" s="98" t="s">
        <v>76</v>
      </c>
      <c r="C55" s="8"/>
      <c r="D55" s="9">
        <f>D56</f>
        <v>375</v>
      </c>
      <c r="E55" s="9">
        <f t="shared" ref="E55:BC55" si="40">E56</f>
        <v>11</v>
      </c>
      <c r="F55" s="9">
        <f t="shared" si="40"/>
        <v>76</v>
      </c>
      <c r="G55" s="9">
        <f t="shared" si="40"/>
        <v>3</v>
      </c>
      <c r="H55" s="9">
        <f t="shared" si="40"/>
        <v>86</v>
      </c>
      <c r="I55" s="9">
        <f t="shared" si="40"/>
        <v>2</v>
      </c>
      <c r="J55" s="9">
        <f t="shared" si="40"/>
        <v>82</v>
      </c>
      <c r="K55" s="9">
        <f t="shared" si="40"/>
        <v>2</v>
      </c>
      <c r="L55" s="9">
        <f t="shared" si="40"/>
        <v>74</v>
      </c>
      <c r="M55" s="9">
        <f t="shared" si="40"/>
        <v>2</v>
      </c>
      <c r="N55" s="9">
        <f t="shared" si="40"/>
        <v>57</v>
      </c>
      <c r="O55" s="9">
        <f t="shared" si="40"/>
        <v>2</v>
      </c>
      <c r="P55" s="9">
        <f t="shared" si="40"/>
        <v>13</v>
      </c>
      <c r="Q55" s="9">
        <f t="shared" si="40"/>
        <v>8</v>
      </c>
      <c r="R55" s="9">
        <f t="shared" si="40"/>
        <v>1</v>
      </c>
      <c r="S55" s="9">
        <f t="shared" si="40"/>
        <v>2</v>
      </c>
      <c r="T55" s="9">
        <f t="shared" si="40"/>
        <v>1</v>
      </c>
      <c r="U55" s="9">
        <f t="shared" si="40"/>
        <v>1</v>
      </c>
      <c r="V55" s="9">
        <f t="shared" si="40"/>
        <v>0</v>
      </c>
      <c r="W55" s="9">
        <f t="shared" si="40"/>
        <v>11</v>
      </c>
      <c r="X55" s="9">
        <f t="shared" si="40"/>
        <v>391</v>
      </c>
      <c r="Y55" s="9">
        <f t="shared" si="40"/>
        <v>12</v>
      </c>
      <c r="Z55" s="9">
        <f t="shared" si="40"/>
        <v>0</v>
      </c>
      <c r="AA55" s="9">
        <f t="shared" si="40"/>
        <v>76</v>
      </c>
      <c r="AB55" s="9">
        <f t="shared" si="40"/>
        <v>3</v>
      </c>
      <c r="AC55" s="9">
        <f t="shared" si="40"/>
        <v>0</v>
      </c>
      <c r="AD55" s="9">
        <f t="shared" si="40"/>
        <v>73</v>
      </c>
      <c r="AE55" s="9">
        <f t="shared" si="40"/>
        <v>2</v>
      </c>
      <c r="AF55" s="9">
        <f t="shared" si="40"/>
        <v>0</v>
      </c>
      <c r="AG55" s="9">
        <f t="shared" si="40"/>
        <v>86</v>
      </c>
      <c r="AH55" s="9">
        <f t="shared" si="40"/>
        <v>3</v>
      </c>
      <c r="AI55" s="9">
        <f t="shared" si="40"/>
        <v>0</v>
      </c>
      <c r="AJ55" s="9">
        <f t="shared" si="40"/>
        <v>82</v>
      </c>
      <c r="AK55" s="9">
        <f t="shared" si="40"/>
        <v>2</v>
      </c>
      <c r="AL55" s="9">
        <f t="shared" si="40"/>
        <v>0</v>
      </c>
      <c r="AM55" s="9">
        <f t="shared" si="40"/>
        <v>74</v>
      </c>
      <c r="AN55" s="9">
        <f t="shared" si="40"/>
        <v>2</v>
      </c>
      <c r="AO55" s="9">
        <f t="shared" si="40"/>
        <v>0</v>
      </c>
      <c r="AP55" s="9">
        <f t="shared" si="40"/>
        <v>12</v>
      </c>
      <c r="AQ55" s="9">
        <f t="shared" si="40"/>
        <v>1</v>
      </c>
      <c r="AR55" s="9">
        <f t="shared" si="40"/>
        <v>1</v>
      </c>
      <c r="AS55" s="9">
        <f t="shared" si="40"/>
        <v>1</v>
      </c>
      <c r="AT55" s="9">
        <f t="shared" si="40"/>
        <v>1</v>
      </c>
      <c r="AU55" s="9">
        <f t="shared" si="40"/>
        <v>2</v>
      </c>
      <c r="AV55" s="9">
        <f t="shared" si="40"/>
        <v>18</v>
      </c>
      <c r="AW55" s="9">
        <f t="shared" si="40"/>
        <v>5</v>
      </c>
      <c r="AX55" s="9">
        <f t="shared" si="40"/>
        <v>4</v>
      </c>
      <c r="AY55" s="9">
        <f t="shared" si="40"/>
        <v>0</v>
      </c>
      <c r="AZ55" s="9">
        <f t="shared" si="40"/>
        <v>-1</v>
      </c>
      <c r="BA55" s="9">
        <f t="shared" si="40"/>
        <v>0</v>
      </c>
      <c r="BB55" s="9">
        <f t="shared" si="40"/>
        <v>0</v>
      </c>
      <c r="BC55" s="9">
        <f t="shared" si="40"/>
        <v>2</v>
      </c>
      <c r="BD55" s="51"/>
    </row>
    <row r="56" spans="1:56" s="48" customFormat="1" ht="30" customHeight="1">
      <c r="A56" s="38">
        <v>1</v>
      </c>
      <c r="B56" s="99" t="s">
        <v>132</v>
      </c>
      <c r="C56" s="58" t="s">
        <v>136</v>
      </c>
      <c r="D56" s="15">
        <v>375</v>
      </c>
      <c r="E56" s="15">
        <v>11</v>
      </c>
      <c r="F56" s="16">
        <v>76</v>
      </c>
      <c r="G56" s="38">
        <v>3</v>
      </c>
      <c r="H56" s="16">
        <v>86</v>
      </c>
      <c r="I56" s="17">
        <v>2</v>
      </c>
      <c r="J56" s="16">
        <v>82</v>
      </c>
      <c r="K56" s="17">
        <v>2</v>
      </c>
      <c r="L56" s="16">
        <v>74</v>
      </c>
      <c r="M56" s="17">
        <v>2</v>
      </c>
      <c r="N56" s="16">
        <v>57</v>
      </c>
      <c r="O56" s="18">
        <v>2</v>
      </c>
      <c r="P56" s="19">
        <v>13</v>
      </c>
      <c r="Q56" s="100">
        <v>8</v>
      </c>
      <c r="R56" s="100">
        <v>1</v>
      </c>
      <c r="S56" s="100">
        <v>2</v>
      </c>
      <c r="T56" s="100">
        <v>1</v>
      </c>
      <c r="U56" s="100">
        <v>1</v>
      </c>
      <c r="V56" s="100">
        <v>0</v>
      </c>
      <c r="W56" s="101">
        <v>11</v>
      </c>
      <c r="X56" s="22">
        <v>391</v>
      </c>
      <c r="Y56" s="31">
        <v>12</v>
      </c>
      <c r="Z56" s="24"/>
      <c r="AA56" s="102">
        <v>76</v>
      </c>
      <c r="AB56" s="102">
        <v>3</v>
      </c>
      <c r="AC56" s="24"/>
      <c r="AD56" s="103">
        <v>73</v>
      </c>
      <c r="AE56" s="103">
        <v>2</v>
      </c>
      <c r="AF56" s="24"/>
      <c r="AG56" s="103">
        <v>86</v>
      </c>
      <c r="AH56" s="103">
        <v>3</v>
      </c>
      <c r="AI56" s="24"/>
      <c r="AJ56" s="103">
        <v>82</v>
      </c>
      <c r="AK56" s="103">
        <v>2</v>
      </c>
      <c r="AL56" s="24"/>
      <c r="AM56" s="103">
        <v>74</v>
      </c>
      <c r="AN56" s="103">
        <v>2</v>
      </c>
      <c r="AO56" s="24"/>
      <c r="AP56" s="40">
        <v>12</v>
      </c>
      <c r="AQ56" s="40">
        <v>1</v>
      </c>
      <c r="AR56" s="40">
        <v>1</v>
      </c>
      <c r="AS56" s="40">
        <v>1</v>
      </c>
      <c r="AT56" s="40">
        <v>1</v>
      </c>
      <c r="AU56" s="40">
        <v>2</v>
      </c>
      <c r="AV56" s="39">
        <v>18</v>
      </c>
      <c r="AW56" s="39">
        <v>5</v>
      </c>
      <c r="AX56" s="104">
        <v>4</v>
      </c>
      <c r="AY56" s="104">
        <v>0</v>
      </c>
      <c r="AZ56" s="104">
        <v>-1</v>
      </c>
      <c r="BA56" s="104">
        <v>0</v>
      </c>
      <c r="BB56" s="104">
        <v>0</v>
      </c>
      <c r="BC56" s="104">
        <v>2</v>
      </c>
      <c r="BD56" s="51"/>
    </row>
    <row r="57" spans="1:56" s="48" customFormat="1" ht="15.75" customHeight="1">
      <c r="A57" s="229" t="s">
        <v>0</v>
      </c>
      <c r="B57" s="232" t="s">
        <v>72</v>
      </c>
      <c r="C57" s="229" t="s">
        <v>73</v>
      </c>
      <c r="D57" s="228" t="s">
        <v>74</v>
      </c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16" t="s">
        <v>75</v>
      </c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1" t="s">
        <v>75</v>
      </c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51"/>
    </row>
    <row r="58" spans="1:56" s="48" customFormat="1" ht="15.75" customHeight="1">
      <c r="A58" s="230"/>
      <c r="B58" s="230"/>
      <c r="C58" s="230"/>
      <c r="D58" s="233" t="s">
        <v>76</v>
      </c>
      <c r="E58" s="234"/>
      <c r="F58" s="235" t="s">
        <v>77</v>
      </c>
      <c r="G58" s="236"/>
      <c r="H58" s="235" t="s">
        <v>78</v>
      </c>
      <c r="I58" s="236"/>
      <c r="J58" s="235" t="s">
        <v>79</v>
      </c>
      <c r="K58" s="236"/>
      <c r="L58" s="235" t="s">
        <v>80</v>
      </c>
      <c r="M58" s="236"/>
      <c r="N58" s="235" t="s">
        <v>81</v>
      </c>
      <c r="O58" s="237"/>
      <c r="P58" s="233" t="s">
        <v>82</v>
      </c>
      <c r="Q58" s="238"/>
      <c r="R58" s="238"/>
      <c r="S58" s="238"/>
      <c r="T58" s="238"/>
      <c r="U58" s="238"/>
      <c r="V58" s="234"/>
      <c r="W58" s="228" t="s">
        <v>83</v>
      </c>
      <c r="X58" s="239" t="s">
        <v>76</v>
      </c>
      <c r="Y58" s="240"/>
      <c r="Z58" s="241"/>
      <c r="AA58" s="214" t="s">
        <v>77</v>
      </c>
      <c r="AB58" s="215"/>
      <c r="AC58" s="242"/>
      <c r="AD58" s="214" t="s">
        <v>78</v>
      </c>
      <c r="AE58" s="215"/>
      <c r="AF58" s="242"/>
      <c r="AG58" s="214" t="s">
        <v>79</v>
      </c>
      <c r="AH58" s="215"/>
      <c r="AI58" s="242"/>
      <c r="AJ58" s="214" t="s">
        <v>80</v>
      </c>
      <c r="AK58" s="215"/>
      <c r="AL58" s="215"/>
      <c r="AM58" s="216" t="s">
        <v>81</v>
      </c>
      <c r="AN58" s="216"/>
      <c r="AO58" s="216"/>
      <c r="AP58" s="217" t="s">
        <v>84</v>
      </c>
      <c r="AQ58" s="218"/>
      <c r="AR58" s="218"/>
      <c r="AS58" s="218"/>
      <c r="AT58" s="218"/>
      <c r="AU58" s="218"/>
      <c r="AV58" s="219"/>
      <c r="AW58" s="217" t="s">
        <v>85</v>
      </c>
      <c r="AX58" s="218"/>
      <c r="AY58" s="218"/>
      <c r="AZ58" s="218"/>
      <c r="BA58" s="218"/>
      <c r="BB58" s="218"/>
      <c r="BC58" s="219"/>
      <c r="BD58" s="51"/>
    </row>
    <row r="59" spans="1:56" s="48" customFormat="1" ht="83.25" customHeight="1">
      <c r="A59" s="230"/>
      <c r="B59" s="231"/>
      <c r="C59" s="231"/>
      <c r="D59" s="52" t="s">
        <v>86</v>
      </c>
      <c r="E59" s="52" t="s">
        <v>87</v>
      </c>
      <c r="F59" s="52" t="s">
        <v>86</v>
      </c>
      <c r="G59" s="52" t="s">
        <v>87</v>
      </c>
      <c r="H59" s="52" t="s">
        <v>86</v>
      </c>
      <c r="I59" s="52" t="s">
        <v>87</v>
      </c>
      <c r="J59" s="52" t="s">
        <v>86</v>
      </c>
      <c r="K59" s="52" t="s">
        <v>87</v>
      </c>
      <c r="L59" s="52" t="s">
        <v>86</v>
      </c>
      <c r="M59" s="52" t="s">
        <v>87</v>
      </c>
      <c r="N59" s="52" t="s">
        <v>86</v>
      </c>
      <c r="O59" s="53" t="s">
        <v>87</v>
      </c>
      <c r="P59" s="54" t="s">
        <v>88</v>
      </c>
      <c r="Q59" s="38" t="s">
        <v>89</v>
      </c>
      <c r="R59" s="38" t="s">
        <v>90</v>
      </c>
      <c r="S59" s="38" t="s">
        <v>91</v>
      </c>
      <c r="T59" s="38" t="s">
        <v>92</v>
      </c>
      <c r="U59" s="38" t="s">
        <v>93</v>
      </c>
      <c r="V59" s="38" t="s">
        <v>94</v>
      </c>
      <c r="W59" s="228"/>
      <c r="X59" s="55" t="s">
        <v>86</v>
      </c>
      <c r="Y59" s="55" t="s">
        <v>87</v>
      </c>
      <c r="Z59" s="55" t="s">
        <v>95</v>
      </c>
      <c r="AA59" s="56" t="s">
        <v>86</v>
      </c>
      <c r="AB59" s="57" t="s">
        <v>87</v>
      </c>
      <c r="AC59" s="57" t="s">
        <v>95</v>
      </c>
      <c r="AD59" s="57" t="s">
        <v>86</v>
      </c>
      <c r="AE59" s="57" t="s">
        <v>87</v>
      </c>
      <c r="AF59" s="57" t="s">
        <v>95</v>
      </c>
      <c r="AG59" s="57" t="s">
        <v>86</v>
      </c>
      <c r="AH59" s="57" t="s">
        <v>87</v>
      </c>
      <c r="AI59" s="57" t="s">
        <v>95</v>
      </c>
      <c r="AJ59" s="57" t="s">
        <v>86</v>
      </c>
      <c r="AK59" s="57" t="s">
        <v>87</v>
      </c>
      <c r="AL59" s="57" t="s">
        <v>95</v>
      </c>
      <c r="AM59" s="57" t="s">
        <v>86</v>
      </c>
      <c r="AN59" s="57" t="s">
        <v>87</v>
      </c>
      <c r="AO59" s="57" t="s">
        <v>95</v>
      </c>
      <c r="AP59" s="38" t="s">
        <v>89</v>
      </c>
      <c r="AQ59" s="38" t="s">
        <v>90</v>
      </c>
      <c r="AR59" s="38" t="s">
        <v>91</v>
      </c>
      <c r="AS59" s="38" t="s">
        <v>92</v>
      </c>
      <c r="AT59" s="38" t="s">
        <v>93</v>
      </c>
      <c r="AU59" s="38" t="s">
        <v>94</v>
      </c>
      <c r="AV59" s="38" t="s">
        <v>88</v>
      </c>
      <c r="AW59" s="38" t="s">
        <v>97</v>
      </c>
      <c r="AX59" s="87" t="s">
        <v>89</v>
      </c>
      <c r="AY59" s="87" t="s">
        <v>90</v>
      </c>
      <c r="AZ59" s="87" t="s">
        <v>91</v>
      </c>
      <c r="BA59" s="87" t="s">
        <v>92</v>
      </c>
      <c r="BB59" s="87" t="s">
        <v>93</v>
      </c>
      <c r="BC59" s="87" t="s">
        <v>94</v>
      </c>
      <c r="BD59" s="51"/>
    </row>
    <row r="60" spans="1:56" s="48" customFormat="1" ht="15.75">
      <c r="A60" s="231"/>
      <c r="B60" s="7" t="s">
        <v>76</v>
      </c>
      <c r="C60" s="8"/>
      <c r="D60" s="9">
        <f>D61</f>
        <v>442</v>
      </c>
      <c r="E60" s="9">
        <f t="shared" ref="E60:BC60" si="41">E61</f>
        <v>14</v>
      </c>
      <c r="F60" s="9">
        <f t="shared" si="41"/>
        <v>95</v>
      </c>
      <c r="G60" s="9">
        <f t="shared" si="41"/>
        <v>3</v>
      </c>
      <c r="H60" s="9">
        <f t="shared" si="41"/>
        <v>86</v>
      </c>
      <c r="I60" s="9">
        <f t="shared" si="41"/>
        <v>3</v>
      </c>
      <c r="J60" s="9">
        <f t="shared" si="41"/>
        <v>85</v>
      </c>
      <c r="K60" s="9">
        <f t="shared" si="41"/>
        <v>3</v>
      </c>
      <c r="L60" s="9">
        <f t="shared" si="41"/>
        <v>74</v>
      </c>
      <c r="M60" s="9">
        <f t="shared" si="41"/>
        <v>2</v>
      </c>
      <c r="N60" s="9">
        <f t="shared" si="41"/>
        <v>102</v>
      </c>
      <c r="O60" s="9">
        <f t="shared" si="41"/>
        <v>3</v>
      </c>
      <c r="P60" s="9">
        <f t="shared" si="41"/>
        <v>21</v>
      </c>
      <c r="Q60" s="9">
        <f t="shared" si="41"/>
        <v>15</v>
      </c>
      <c r="R60" s="9">
        <f t="shared" si="41"/>
        <v>2</v>
      </c>
      <c r="S60" s="9">
        <f t="shared" si="41"/>
        <v>2</v>
      </c>
      <c r="T60" s="9">
        <f t="shared" si="41"/>
        <v>1</v>
      </c>
      <c r="U60" s="9">
        <f t="shared" si="41"/>
        <v>1</v>
      </c>
      <c r="V60" s="9">
        <f t="shared" si="41"/>
        <v>0</v>
      </c>
      <c r="W60" s="9">
        <f t="shared" si="41"/>
        <v>17</v>
      </c>
      <c r="X60" s="9">
        <f t="shared" si="41"/>
        <v>436</v>
      </c>
      <c r="Y60" s="9">
        <f t="shared" si="41"/>
        <v>14</v>
      </c>
      <c r="Z60" s="9">
        <f t="shared" si="41"/>
        <v>31.142857142857142</v>
      </c>
      <c r="AA60" s="9">
        <f t="shared" si="41"/>
        <v>96</v>
      </c>
      <c r="AB60" s="9">
        <f t="shared" si="41"/>
        <v>3</v>
      </c>
      <c r="AC60" s="9">
        <f t="shared" si="41"/>
        <v>32</v>
      </c>
      <c r="AD60" s="9">
        <f t="shared" si="41"/>
        <v>95</v>
      </c>
      <c r="AE60" s="9">
        <f t="shared" si="41"/>
        <v>3</v>
      </c>
      <c r="AF60" s="9">
        <f t="shared" si="41"/>
        <v>31.666666666666668</v>
      </c>
      <c r="AG60" s="9">
        <f t="shared" si="41"/>
        <v>86</v>
      </c>
      <c r="AH60" s="9">
        <f t="shared" si="41"/>
        <v>3</v>
      </c>
      <c r="AI60" s="9">
        <f t="shared" si="41"/>
        <v>28.666666666666668</v>
      </c>
      <c r="AJ60" s="9">
        <f t="shared" si="41"/>
        <v>85</v>
      </c>
      <c r="AK60" s="9">
        <f t="shared" si="41"/>
        <v>3</v>
      </c>
      <c r="AL60" s="9">
        <f t="shared" si="41"/>
        <v>28.333333333333332</v>
      </c>
      <c r="AM60" s="9">
        <f t="shared" si="41"/>
        <v>74</v>
      </c>
      <c r="AN60" s="9">
        <f t="shared" si="41"/>
        <v>2</v>
      </c>
      <c r="AO60" s="9">
        <f t="shared" si="41"/>
        <v>37</v>
      </c>
      <c r="AP60" s="9">
        <f t="shared" si="41"/>
        <v>15</v>
      </c>
      <c r="AQ60" s="9">
        <f t="shared" si="41"/>
        <v>2</v>
      </c>
      <c r="AR60" s="9">
        <f t="shared" si="41"/>
        <v>2</v>
      </c>
      <c r="AS60" s="9">
        <f t="shared" si="41"/>
        <v>2</v>
      </c>
      <c r="AT60" s="9">
        <f t="shared" si="41"/>
        <v>1</v>
      </c>
      <c r="AU60" s="9">
        <f t="shared" si="41"/>
        <v>0</v>
      </c>
      <c r="AV60" s="9">
        <f t="shared" si="41"/>
        <v>22</v>
      </c>
      <c r="AW60" s="9">
        <f t="shared" si="41"/>
        <v>1</v>
      </c>
      <c r="AX60" s="9">
        <f t="shared" si="41"/>
        <v>0</v>
      </c>
      <c r="AY60" s="9">
        <f t="shared" si="41"/>
        <v>0</v>
      </c>
      <c r="AZ60" s="9">
        <f t="shared" si="41"/>
        <v>0</v>
      </c>
      <c r="BA60" s="9">
        <f t="shared" si="41"/>
        <v>1</v>
      </c>
      <c r="BB60" s="9">
        <f t="shared" si="41"/>
        <v>0</v>
      </c>
      <c r="BC60" s="9">
        <f t="shared" si="41"/>
        <v>0</v>
      </c>
      <c r="BD60" s="51"/>
    </row>
    <row r="61" spans="1:56" s="48" customFormat="1" ht="15.75">
      <c r="A61" s="220">
        <v>1</v>
      </c>
      <c r="B61" s="222" t="s">
        <v>141</v>
      </c>
      <c r="C61" s="58"/>
      <c r="D61" s="15">
        <v>442</v>
      </c>
      <c r="E61" s="15">
        <v>14</v>
      </c>
      <c r="F61" s="16">
        <v>95</v>
      </c>
      <c r="G61" s="38">
        <v>3</v>
      </c>
      <c r="H61" s="16">
        <v>86</v>
      </c>
      <c r="I61" s="17">
        <v>3</v>
      </c>
      <c r="J61" s="16">
        <v>85</v>
      </c>
      <c r="K61" s="17">
        <v>3</v>
      </c>
      <c r="L61" s="16">
        <v>74</v>
      </c>
      <c r="M61" s="17">
        <v>2</v>
      </c>
      <c r="N61" s="16">
        <v>102</v>
      </c>
      <c r="O61" s="18">
        <v>3</v>
      </c>
      <c r="P61" s="19">
        <v>21</v>
      </c>
      <c r="Q61" s="20">
        <v>15</v>
      </c>
      <c r="R61" s="20">
        <v>2</v>
      </c>
      <c r="S61" s="20">
        <v>2</v>
      </c>
      <c r="T61" s="20">
        <v>1</v>
      </c>
      <c r="U61" s="20">
        <v>1</v>
      </c>
      <c r="V61" s="20">
        <v>0</v>
      </c>
      <c r="W61" s="21">
        <v>17</v>
      </c>
      <c r="X61" s="22">
        <v>436</v>
      </c>
      <c r="Y61" s="31">
        <v>14</v>
      </c>
      <c r="Z61" s="24">
        <v>31.142857142857142</v>
      </c>
      <c r="AA61" s="23">
        <v>96</v>
      </c>
      <c r="AB61" s="23">
        <v>3</v>
      </c>
      <c r="AC61" s="24">
        <v>32</v>
      </c>
      <c r="AD61" s="25">
        <v>95</v>
      </c>
      <c r="AE61" s="25">
        <v>3</v>
      </c>
      <c r="AF61" s="24">
        <v>31.666666666666668</v>
      </c>
      <c r="AG61" s="25">
        <v>86</v>
      </c>
      <c r="AH61" s="25">
        <v>3</v>
      </c>
      <c r="AI61" s="24">
        <v>28.666666666666668</v>
      </c>
      <c r="AJ61" s="25">
        <v>85</v>
      </c>
      <c r="AK61" s="25">
        <v>3</v>
      </c>
      <c r="AL61" s="24">
        <v>28.333333333333332</v>
      </c>
      <c r="AM61" s="25">
        <v>74</v>
      </c>
      <c r="AN61" s="25">
        <v>2</v>
      </c>
      <c r="AO61" s="24">
        <v>37</v>
      </c>
      <c r="AP61" s="40">
        <v>15</v>
      </c>
      <c r="AQ61" s="40">
        <v>2</v>
      </c>
      <c r="AR61" s="40">
        <v>2</v>
      </c>
      <c r="AS61" s="40">
        <v>2</v>
      </c>
      <c r="AT61" s="40">
        <v>1</v>
      </c>
      <c r="AU61" s="40">
        <v>0</v>
      </c>
      <c r="AV61" s="39">
        <v>22</v>
      </c>
      <c r="AW61" s="39">
        <v>1</v>
      </c>
      <c r="AX61" s="26">
        <v>0</v>
      </c>
      <c r="AY61" s="26">
        <v>0</v>
      </c>
      <c r="AZ61" s="26">
        <v>0</v>
      </c>
      <c r="BA61" s="26">
        <v>1</v>
      </c>
      <c r="BB61" s="26">
        <v>0</v>
      </c>
      <c r="BC61" s="26">
        <v>0</v>
      </c>
      <c r="BD61" s="51"/>
    </row>
    <row r="62" spans="1:56" s="48" customFormat="1" ht="15" customHeight="1">
      <c r="A62" s="221"/>
      <c r="B62" s="244"/>
      <c r="C62" s="58"/>
      <c r="D62" s="15"/>
      <c r="E62" s="15"/>
      <c r="F62" s="16"/>
      <c r="G62" s="38"/>
      <c r="H62" s="16"/>
      <c r="I62" s="17"/>
      <c r="J62" s="16"/>
      <c r="K62" s="17"/>
      <c r="L62" s="16"/>
      <c r="M62" s="17"/>
      <c r="N62" s="16"/>
      <c r="O62" s="18"/>
      <c r="P62" s="19"/>
      <c r="Q62" s="20"/>
      <c r="R62" s="20"/>
      <c r="S62" s="20"/>
      <c r="T62" s="20"/>
      <c r="U62" s="20"/>
      <c r="V62" s="20"/>
      <c r="W62" s="21"/>
      <c r="X62" s="22">
        <f t="shared" ref="X62:Y66" si="42">AA62+AD62+AG62+AJ62+AM62</f>
        <v>0</v>
      </c>
      <c r="Y62" s="31">
        <f t="shared" si="42"/>
        <v>0</v>
      </c>
      <c r="Z62" s="24"/>
      <c r="AA62" s="23"/>
      <c r="AB62" s="23"/>
      <c r="AC62" s="24"/>
      <c r="AD62" s="25"/>
      <c r="AE62" s="25"/>
      <c r="AF62" s="24"/>
      <c r="AG62" s="25"/>
      <c r="AH62" s="25"/>
      <c r="AI62" s="24"/>
      <c r="AJ62" s="25">
        <f t="shared" ref="AJ62:AK66" si="43">J62</f>
        <v>0</v>
      </c>
      <c r="AK62" s="25">
        <f t="shared" si="43"/>
        <v>0</v>
      </c>
      <c r="AL62" s="24"/>
      <c r="AM62" s="25">
        <f t="shared" ref="AM62:AN66" si="44">L62</f>
        <v>0</v>
      </c>
      <c r="AN62" s="25">
        <f t="shared" si="44"/>
        <v>0</v>
      </c>
      <c r="AO62" s="24"/>
      <c r="AP62" s="40"/>
      <c r="AQ62" s="40"/>
      <c r="AR62" s="40"/>
      <c r="AS62" s="40"/>
      <c r="AT62" s="40"/>
      <c r="AU62" s="40"/>
      <c r="AV62" s="39"/>
      <c r="AW62" s="39"/>
      <c r="AX62" s="26"/>
      <c r="AY62" s="26"/>
      <c r="AZ62" s="26"/>
      <c r="BA62" s="26"/>
      <c r="BB62" s="26"/>
      <c r="BC62" s="26"/>
      <c r="BD62" s="51"/>
    </row>
    <row r="63" spans="1:56" s="48" customFormat="1" ht="15" customHeight="1">
      <c r="A63" s="221"/>
      <c r="B63" s="244"/>
      <c r="C63" s="58" t="s">
        <v>142</v>
      </c>
      <c r="D63" s="15"/>
      <c r="E63" s="15"/>
      <c r="F63" s="16"/>
      <c r="G63" s="38"/>
      <c r="H63" s="16"/>
      <c r="I63" s="17"/>
      <c r="J63" s="16"/>
      <c r="K63" s="17"/>
      <c r="L63" s="16"/>
      <c r="M63" s="17"/>
      <c r="N63" s="16"/>
      <c r="O63" s="18"/>
      <c r="P63" s="19"/>
      <c r="Q63" s="20"/>
      <c r="R63" s="20"/>
      <c r="S63" s="20"/>
      <c r="T63" s="20"/>
      <c r="U63" s="20"/>
      <c r="V63" s="20"/>
      <c r="W63" s="21"/>
      <c r="X63" s="22">
        <f t="shared" si="42"/>
        <v>0</v>
      </c>
      <c r="Y63" s="31">
        <f t="shared" si="42"/>
        <v>0</v>
      </c>
      <c r="Z63" s="24"/>
      <c r="AA63" s="23"/>
      <c r="AB63" s="23"/>
      <c r="AC63" s="24"/>
      <c r="AD63" s="25"/>
      <c r="AE63" s="25"/>
      <c r="AF63" s="24"/>
      <c r="AG63" s="25"/>
      <c r="AH63" s="25"/>
      <c r="AI63" s="24"/>
      <c r="AJ63" s="25">
        <f t="shared" si="43"/>
        <v>0</v>
      </c>
      <c r="AK63" s="25">
        <f t="shared" si="43"/>
        <v>0</v>
      </c>
      <c r="AL63" s="24"/>
      <c r="AM63" s="25">
        <f t="shared" si="44"/>
        <v>0</v>
      </c>
      <c r="AN63" s="25">
        <f t="shared" si="44"/>
        <v>0</v>
      </c>
      <c r="AO63" s="24"/>
      <c r="AP63" s="40"/>
      <c r="AQ63" s="40"/>
      <c r="AR63" s="40"/>
      <c r="AS63" s="40"/>
      <c r="AT63" s="40"/>
      <c r="AU63" s="40"/>
      <c r="AV63" s="39"/>
      <c r="AW63" s="39"/>
      <c r="AX63" s="26"/>
      <c r="AY63" s="26"/>
      <c r="AZ63" s="26"/>
      <c r="BA63" s="26"/>
      <c r="BB63" s="26"/>
      <c r="BC63" s="26"/>
      <c r="BD63" s="51"/>
    </row>
    <row r="64" spans="1:56" s="48" customFormat="1" ht="15" customHeight="1">
      <c r="A64" s="221"/>
      <c r="B64" s="244"/>
      <c r="C64" s="58"/>
      <c r="D64" s="15"/>
      <c r="E64" s="15"/>
      <c r="F64" s="16"/>
      <c r="G64" s="38"/>
      <c r="H64" s="16"/>
      <c r="I64" s="17"/>
      <c r="J64" s="16"/>
      <c r="K64" s="17"/>
      <c r="L64" s="16"/>
      <c r="M64" s="17"/>
      <c r="N64" s="16"/>
      <c r="O64" s="18"/>
      <c r="P64" s="19"/>
      <c r="Q64" s="20"/>
      <c r="R64" s="20"/>
      <c r="S64" s="20"/>
      <c r="T64" s="20"/>
      <c r="U64" s="20"/>
      <c r="V64" s="20"/>
      <c r="W64" s="21"/>
      <c r="X64" s="22">
        <f t="shared" si="42"/>
        <v>0</v>
      </c>
      <c r="Y64" s="31">
        <f t="shared" si="42"/>
        <v>0</v>
      </c>
      <c r="Z64" s="24"/>
      <c r="AA64" s="23"/>
      <c r="AB64" s="23"/>
      <c r="AC64" s="24"/>
      <c r="AD64" s="25"/>
      <c r="AE64" s="25"/>
      <c r="AF64" s="24"/>
      <c r="AG64" s="25"/>
      <c r="AH64" s="25"/>
      <c r="AI64" s="24"/>
      <c r="AJ64" s="25">
        <f t="shared" si="43"/>
        <v>0</v>
      </c>
      <c r="AK64" s="25">
        <f t="shared" si="43"/>
        <v>0</v>
      </c>
      <c r="AL64" s="24"/>
      <c r="AM64" s="25">
        <f t="shared" si="44"/>
        <v>0</v>
      </c>
      <c r="AN64" s="25">
        <f t="shared" si="44"/>
        <v>0</v>
      </c>
      <c r="AO64" s="24"/>
      <c r="AP64" s="40"/>
      <c r="AQ64" s="40"/>
      <c r="AR64" s="40"/>
      <c r="AS64" s="40"/>
      <c r="AT64" s="40"/>
      <c r="AU64" s="40"/>
      <c r="AV64" s="39"/>
      <c r="AW64" s="39"/>
      <c r="AX64" s="26"/>
      <c r="AY64" s="26"/>
      <c r="AZ64" s="26"/>
      <c r="BA64" s="26"/>
      <c r="BB64" s="26"/>
      <c r="BC64" s="26"/>
      <c r="BD64" s="51"/>
    </row>
    <row r="65" spans="1:56" s="48" customFormat="1" ht="15" customHeight="1">
      <c r="A65" s="221"/>
      <c r="B65" s="245"/>
      <c r="C65" s="58"/>
      <c r="D65" s="15"/>
      <c r="E65" s="15"/>
      <c r="F65" s="16"/>
      <c r="G65" s="38"/>
      <c r="H65" s="16"/>
      <c r="I65" s="17"/>
      <c r="J65" s="16"/>
      <c r="K65" s="17"/>
      <c r="L65" s="16"/>
      <c r="M65" s="17"/>
      <c r="N65" s="16"/>
      <c r="O65" s="18"/>
      <c r="P65" s="19"/>
      <c r="Q65" s="20"/>
      <c r="R65" s="20"/>
      <c r="S65" s="20"/>
      <c r="T65" s="20"/>
      <c r="U65" s="20"/>
      <c r="V65" s="20"/>
      <c r="W65" s="21"/>
      <c r="X65" s="22">
        <f t="shared" si="42"/>
        <v>0</v>
      </c>
      <c r="Y65" s="31">
        <f t="shared" si="42"/>
        <v>0</v>
      </c>
      <c r="Z65" s="24"/>
      <c r="AA65" s="23"/>
      <c r="AB65" s="23"/>
      <c r="AC65" s="24"/>
      <c r="AD65" s="25"/>
      <c r="AE65" s="25"/>
      <c r="AF65" s="24"/>
      <c r="AG65" s="25"/>
      <c r="AH65" s="25"/>
      <c r="AI65" s="24"/>
      <c r="AJ65" s="25">
        <f t="shared" si="43"/>
        <v>0</v>
      </c>
      <c r="AK65" s="25">
        <f t="shared" si="43"/>
        <v>0</v>
      </c>
      <c r="AL65" s="24"/>
      <c r="AM65" s="25">
        <f t="shared" si="44"/>
        <v>0</v>
      </c>
      <c r="AN65" s="25">
        <f t="shared" si="44"/>
        <v>0</v>
      </c>
      <c r="AO65" s="24"/>
      <c r="AP65" s="40"/>
      <c r="AQ65" s="40"/>
      <c r="AR65" s="40"/>
      <c r="AS65" s="40"/>
      <c r="AT65" s="40"/>
      <c r="AU65" s="40"/>
      <c r="AV65" s="39"/>
      <c r="AW65" s="39"/>
      <c r="AX65" s="26"/>
      <c r="AY65" s="26"/>
      <c r="AZ65" s="26"/>
      <c r="BA65" s="26"/>
      <c r="BB65" s="26"/>
      <c r="BC65" s="26"/>
      <c r="BD65" s="51"/>
    </row>
    <row r="66" spans="1:56" s="48" customFormat="1" ht="15" customHeight="1">
      <c r="A66" s="221"/>
      <c r="B66" s="63" t="s">
        <v>100</v>
      </c>
      <c r="C66" s="58"/>
      <c r="D66" s="15"/>
      <c r="E66" s="15"/>
      <c r="F66" s="16"/>
      <c r="G66" s="38"/>
      <c r="H66" s="16"/>
      <c r="I66" s="17"/>
      <c r="J66" s="16"/>
      <c r="K66" s="17"/>
      <c r="L66" s="16"/>
      <c r="M66" s="17"/>
      <c r="N66" s="16"/>
      <c r="O66" s="18"/>
      <c r="P66" s="19"/>
      <c r="Q66" s="20"/>
      <c r="R66" s="20"/>
      <c r="S66" s="20"/>
      <c r="T66" s="20"/>
      <c r="U66" s="20"/>
      <c r="V66" s="20"/>
      <c r="W66" s="21"/>
      <c r="X66" s="22">
        <f t="shared" si="42"/>
        <v>0</v>
      </c>
      <c r="Y66" s="31">
        <f t="shared" si="42"/>
        <v>0</v>
      </c>
      <c r="Z66" s="24"/>
      <c r="AA66" s="23"/>
      <c r="AB66" s="23"/>
      <c r="AC66" s="24"/>
      <c r="AD66" s="25"/>
      <c r="AE66" s="25"/>
      <c r="AF66" s="24"/>
      <c r="AG66" s="25"/>
      <c r="AH66" s="25"/>
      <c r="AI66" s="24"/>
      <c r="AJ66" s="25">
        <f t="shared" si="43"/>
        <v>0</v>
      </c>
      <c r="AK66" s="25">
        <f t="shared" si="43"/>
        <v>0</v>
      </c>
      <c r="AL66" s="24"/>
      <c r="AM66" s="25">
        <f t="shared" si="44"/>
        <v>0</v>
      </c>
      <c r="AN66" s="25">
        <f t="shared" si="44"/>
        <v>0</v>
      </c>
      <c r="AO66" s="24"/>
      <c r="AP66" s="40"/>
      <c r="AQ66" s="40"/>
      <c r="AR66" s="40"/>
      <c r="AS66" s="40"/>
      <c r="AT66" s="40"/>
      <c r="AU66" s="40"/>
      <c r="AV66" s="39"/>
      <c r="AW66" s="39"/>
      <c r="AX66" s="26"/>
      <c r="AY66" s="26"/>
      <c r="AZ66" s="26"/>
      <c r="BA66" s="26"/>
      <c r="BB66" s="26"/>
      <c r="BC66" s="26"/>
      <c r="BD66" s="51"/>
    </row>
    <row r="67" spans="1:56" s="48" customFormat="1" ht="15.75" customHeight="1">
      <c r="A67" s="229" t="s">
        <v>0</v>
      </c>
      <c r="B67" s="232" t="s">
        <v>72</v>
      </c>
      <c r="C67" s="229" t="s">
        <v>73</v>
      </c>
      <c r="D67" s="228" t="s">
        <v>74</v>
      </c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16" t="s">
        <v>75</v>
      </c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1" t="s">
        <v>75</v>
      </c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51"/>
    </row>
    <row r="68" spans="1:56" s="48" customFormat="1" ht="15.75" customHeight="1">
      <c r="A68" s="230"/>
      <c r="B68" s="230"/>
      <c r="C68" s="230"/>
      <c r="D68" s="233" t="s">
        <v>76</v>
      </c>
      <c r="E68" s="234"/>
      <c r="F68" s="235" t="s">
        <v>77</v>
      </c>
      <c r="G68" s="236"/>
      <c r="H68" s="235" t="s">
        <v>78</v>
      </c>
      <c r="I68" s="236"/>
      <c r="J68" s="235" t="s">
        <v>79</v>
      </c>
      <c r="K68" s="236"/>
      <c r="L68" s="235" t="s">
        <v>80</v>
      </c>
      <c r="M68" s="236"/>
      <c r="N68" s="235" t="s">
        <v>81</v>
      </c>
      <c r="O68" s="237"/>
      <c r="P68" s="233" t="s">
        <v>82</v>
      </c>
      <c r="Q68" s="238"/>
      <c r="R68" s="238"/>
      <c r="S68" s="238"/>
      <c r="T68" s="238"/>
      <c r="U68" s="238"/>
      <c r="V68" s="234"/>
      <c r="W68" s="228" t="s">
        <v>83</v>
      </c>
      <c r="X68" s="239" t="s">
        <v>76</v>
      </c>
      <c r="Y68" s="240"/>
      <c r="Z68" s="241"/>
      <c r="AA68" s="214" t="s">
        <v>77</v>
      </c>
      <c r="AB68" s="215"/>
      <c r="AC68" s="242"/>
      <c r="AD68" s="214" t="s">
        <v>78</v>
      </c>
      <c r="AE68" s="215"/>
      <c r="AF68" s="242"/>
      <c r="AG68" s="214" t="s">
        <v>79</v>
      </c>
      <c r="AH68" s="215"/>
      <c r="AI68" s="242"/>
      <c r="AJ68" s="214" t="s">
        <v>80</v>
      </c>
      <c r="AK68" s="215"/>
      <c r="AL68" s="215"/>
      <c r="AM68" s="216" t="s">
        <v>81</v>
      </c>
      <c r="AN68" s="216"/>
      <c r="AO68" s="216"/>
      <c r="AP68" s="217" t="s">
        <v>84</v>
      </c>
      <c r="AQ68" s="218"/>
      <c r="AR68" s="218"/>
      <c r="AS68" s="218"/>
      <c r="AT68" s="218"/>
      <c r="AU68" s="218"/>
      <c r="AV68" s="219"/>
      <c r="AW68" s="217" t="s">
        <v>85</v>
      </c>
      <c r="AX68" s="218"/>
      <c r="AY68" s="218"/>
      <c r="AZ68" s="218"/>
      <c r="BA68" s="218"/>
      <c r="BB68" s="218"/>
      <c r="BC68" s="219"/>
      <c r="BD68" s="51"/>
    </row>
    <row r="69" spans="1:56" s="48" customFormat="1" ht="83.25" customHeight="1">
      <c r="A69" s="230"/>
      <c r="B69" s="231"/>
      <c r="C69" s="231"/>
      <c r="D69" s="52" t="s">
        <v>86</v>
      </c>
      <c r="E69" s="52" t="s">
        <v>87</v>
      </c>
      <c r="F69" s="52" t="s">
        <v>86</v>
      </c>
      <c r="G69" s="52" t="s">
        <v>87</v>
      </c>
      <c r="H69" s="52" t="s">
        <v>86</v>
      </c>
      <c r="I69" s="52" t="s">
        <v>87</v>
      </c>
      <c r="J69" s="52" t="s">
        <v>86</v>
      </c>
      <c r="K69" s="52" t="s">
        <v>87</v>
      </c>
      <c r="L69" s="52" t="s">
        <v>86</v>
      </c>
      <c r="M69" s="52" t="s">
        <v>87</v>
      </c>
      <c r="N69" s="52" t="s">
        <v>86</v>
      </c>
      <c r="O69" s="53" t="s">
        <v>87</v>
      </c>
      <c r="P69" s="54" t="s">
        <v>88</v>
      </c>
      <c r="Q69" s="38" t="s">
        <v>89</v>
      </c>
      <c r="R69" s="38" t="s">
        <v>90</v>
      </c>
      <c r="S69" s="38" t="s">
        <v>91</v>
      </c>
      <c r="T69" s="38" t="s">
        <v>92</v>
      </c>
      <c r="U69" s="38" t="s">
        <v>93</v>
      </c>
      <c r="V69" s="38" t="s">
        <v>94</v>
      </c>
      <c r="W69" s="228"/>
      <c r="X69" s="55" t="s">
        <v>86</v>
      </c>
      <c r="Y69" s="55" t="s">
        <v>87</v>
      </c>
      <c r="Z69" s="55" t="s">
        <v>95</v>
      </c>
      <c r="AA69" s="56" t="s">
        <v>86</v>
      </c>
      <c r="AB69" s="57" t="s">
        <v>87</v>
      </c>
      <c r="AC69" s="57" t="s">
        <v>95</v>
      </c>
      <c r="AD69" s="57" t="s">
        <v>86</v>
      </c>
      <c r="AE69" s="57" t="s">
        <v>87</v>
      </c>
      <c r="AF69" s="57" t="s">
        <v>95</v>
      </c>
      <c r="AG69" s="57" t="s">
        <v>86</v>
      </c>
      <c r="AH69" s="57" t="s">
        <v>87</v>
      </c>
      <c r="AI69" s="57" t="s">
        <v>95</v>
      </c>
      <c r="AJ69" s="57" t="s">
        <v>86</v>
      </c>
      <c r="AK69" s="57" t="s">
        <v>87</v>
      </c>
      <c r="AL69" s="57" t="s">
        <v>95</v>
      </c>
      <c r="AM69" s="57" t="s">
        <v>86</v>
      </c>
      <c r="AN69" s="57" t="s">
        <v>87</v>
      </c>
      <c r="AO69" s="57" t="s">
        <v>95</v>
      </c>
      <c r="AP69" s="38" t="s">
        <v>89</v>
      </c>
      <c r="AQ69" s="38" t="s">
        <v>90</v>
      </c>
      <c r="AR69" s="38" t="s">
        <v>91</v>
      </c>
      <c r="AS69" s="38" t="s">
        <v>92</v>
      </c>
      <c r="AT69" s="38" t="s">
        <v>93</v>
      </c>
      <c r="AU69" s="38" t="s">
        <v>94</v>
      </c>
      <c r="AV69" s="38" t="s">
        <v>88</v>
      </c>
      <c r="AW69" s="38" t="s">
        <v>97</v>
      </c>
      <c r="AX69" s="87" t="s">
        <v>89</v>
      </c>
      <c r="AY69" s="87" t="s">
        <v>90</v>
      </c>
      <c r="AZ69" s="87" t="s">
        <v>91</v>
      </c>
      <c r="BA69" s="87" t="s">
        <v>92</v>
      </c>
      <c r="BB69" s="87" t="s">
        <v>93</v>
      </c>
      <c r="BC69" s="87" t="s">
        <v>94</v>
      </c>
      <c r="BD69" s="51"/>
    </row>
    <row r="70" spans="1:56" s="49" customFormat="1" ht="15.75">
      <c r="A70" s="231"/>
      <c r="B70" s="105" t="s">
        <v>76</v>
      </c>
      <c r="C70" s="106"/>
      <c r="D70" s="9">
        <f>D71+D72</f>
        <v>552</v>
      </c>
      <c r="E70" s="9">
        <f t="shared" ref="E70:BC70" si="45">E71+E72</f>
        <v>18</v>
      </c>
      <c r="F70" s="9">
        <f t="shared" si="45"/>
        <v>121</v>
      </c>
      <c r="G70" s="9">
        <f t="shared" si="45"/>
        <v>4</v>
      </c>
      <c r="H70" s="9">
        <f t="shared" si="45"/>
        <v>83</v>
      </c>
      <c r="I70" s="9">
        <f t="shared" si="45"/>
        <v>3</v>
      </c>
      <c r="J70" s="9">
        <f t="shared" si="45"/>
        <v>102</v>
      </c>
      <c r="K70" s="9">
        <f t="shared" si="45"/>
        <v>3</v>
      </c>
      <c r="L70" s="9">
        <f t="shared" si="45"/>
        <v>125</v>
      </c>
      <c r="M70" s="9">
        <f t="shared" si="45"/>
        <v>4</v>
      </c>
      <c r="N70" s="9">
        <f t="shared" si="45"/>
        <v>121</v>
      </c>
      <c r="O70" s="9">
        <f t="shared" si="45"/>
        <v>4</v>
      </c>
      <c r="P70" s="9">
        <f t="shared" si="45"/>
        <v>29</v>
      </c>
      <c r="Q70" s="9">
        <f t="shared" si="45"/>
        <v>21</v>
      </c>
      <c r="R70" s="9">
        <f t="shared" si="45"/>
        <v>1</v>
      </c>
      <c r="S70" s="9">
        <f t="shared" si="45"/>
        <v>2</v>
      </c>
      <c r="T70" s="9">
        <f t="shared" si="45"/>
        <v>2</v>
      </c>
      <c r="U70" s="9">
        <f t="shared" si="45"/>
        <v>1</v>
      </c>
      <c r="V70" s="9">
        <f t="shared" si="45"/>
        <v>0</v>
      </c>
      <c r="W70" s="9">
        <f t="shared" si="45"/>
        <v>22</v>
      </c>
      <c r="X70" s="9">
        <f t="shared" si="45"/>
        <v>551</v>
      </c>
      <c r="Y70" s="9">
        <f t="shared" si="45"/>
        <v>18</v>
      </c>
      <c r="Z70" s="9">
        <f t="shared" si="45"/>
        <v>61.321428571428569</v>
      </c>
      <c r="AA70" s="9">
        <f t="shared" si="45"/>
        <v>120</v>
      </c>
      <c r="AB70" s="9">
        <f t="shared" si="45"/>
        <v>4</v>
      </c>
      <c r="AC70" s="9">
        <f t="shared" si="45"/>
        <v>60</v>
      </c>
      <c r="AD70" s="9">
        <f t="shared" si="45"/>
        <v>121</v>
      </c>
      <c r="AE70" s="9">
        <f t="shared" si="45"/>
        <v>4</v>
      </c>
      <c r="AF70" s="9" t="e">
        <f t="shared" si="45"/>
        <v>#DIV/0!</v>
      </c>
      <c r="AG70" s="9">
        <f t="shared" si="45"/>
        <v>83</v>
      </c>
      <c r="AH70" s="9">
        <f t="shared" si="45"/>
        <v>3</v>
      </c>
      <c r="AI70" s="9" t="e">
        <f t="shared" si="45"/>
        <v>#DIV/0!</v>
      </c>
      <c r="AJ70" s="9">
        <f t="shared" si="45"/>
        <v>102</v>
      </c>
      <c r="AK70" s="9">
        <f t="shared" si="45"/>
        <v>3</v>
      </c>
      <c r="AL70" s="9">
        <f t="shared" si="45"/>
        <v>69</v>
      </c>
      <c r="AM70" s="9">
        <f t="shared" si="45"/>
        <v>125</v>
      </c>
      <c r="AN70" s="9">
        <f t="shared" si="45"/>
        <v>4</v>
      </c>
      <c r="AO70" s="9">
        <f t="shared" si="45"/>
        <v>59.666666666666664</v>
      </c>
      <c r="AP70" s="9">
        <f t="shared" si="45"/>
        <v>18</v>
      </c>
      <c r="AQ70" s="9">
        <f t="shared" si="45"/>
        <v>1</v>
      </c>
      <c r="AR70" s="9">
        <f t="shared" si="45"/>
        <v>1</v>
      </c>
      <c r="AS70" s="9">
        <f t="shared" si="45"/>
        <v>1</v>
      </c>
      <c r="AT70" s="9">
        <f t="shared" si="45"/>
        <v>1</v>
      </c>
      <c r="AU70" s="9">
        <f t="shared" si="45"/>
        <v>3</v>
      </c>
      <c r="AV70" s="9">
        <f t="shared" si="45"/>
        <v>25</v>
      </c>
      <c r="AW70" s="9">
        <f t="shared" si="45"/>
        <v>-4</v>
      </c>
      <c r="AX70" s="9">
        <f t="shared" si="45"/>
        <v>-3</v>
      </c>
      <c r="AY70" s="9">
        <f t="shared" si="45"/>
        <v>0</v>
      </c>
      <c r="AZ70" s="9">
        <f t="shared" si="45"/>
        <v>-1</v>
      </c>
      <c r="BA70" s="9">
        <f t="shared" si="45"/>
        <v>-1</v>
      </c>
      <c r="BB70" s="9">
        <f t="shared" si="45"/>
        <v>0</v>
      </c>
      <c r="BC70" s="9">
        <f t="shared" si="45"/>
        <v>3</v>
      </c>
      <c r="BD70" s="107"/>
    </row>
    <row r="71" spans="1:56" s="48" customFormat="1" ht="15.75">
      <c r="A71" s="220">
        <v>1</v>
      </c>
      <c r="B71" s="243" t="s">
        <v>8</v>
      </c>
      <c r="C71" s="58" t="s">
        <v>147</v>
      </c>
      <c r="D71" s="15">
        <v>460</v>
      </c>
      <c r="E71" s="15">
        <v>15</v>
      </c>
      <c r="F71" s="16">
        <v>121</v>
      </c>
      <c r="G71" s="38">
        <v>4</v>
      </c>
      <c r="H71" s="16">
        <v>83</v>
      </c>
      <c r="I71" s="17">
        <v>3</v>
      </c>
      <c r="J71" s="16">
        <v>66</v>
      </c>
      <c r="K71" s="17">
        <v>2</v>
      </c>
      <c r="L71" s="16">
        <v>98</v>
      </c>
      <c r="M71" s="17">
        <v>3</v>
      </c>
      <c r="N71" s="16">
        <v>92</v>
      </c>
      <c r="O71" s="18">
        <v>3</v>
      </c>
      <c r="P71" s="19">
        <v>29</v>
      </c>
      <c r="Q71" s="100">
        <v>21</v>
      </c>
      <c r="R71" s="100">
        <v>1</v>
      </c>
      <c r="S71" s="100">
        <v>2</v>
      </c>
      <c r="T71" s="100">
        <v>2</v>
      </c>
      <c r="U71" s="100">
        <v>1</v>
      </c>
      <c r="V71" s="100">
        <v>0</v>
      </c>
      <c r="W71" s="101">
        <v>15</v>
      </c>
      <c r="X71" s="22">
        <v>428</v>
      </c>
      <c r="Y71" s="31">
        <v>14</v>
      </c>
      <c r="Z71" s="24">
        <v>30.571428571428573</v>
      </c>
      <c r="AA71" s="23">
        <v>60</v>
      </c>
      <c r="AB71" s="23">
        <v>2</v>
      </c>
      <c r="AC71" s="24">
        <v>30</v>
      </c>
      <c r="AD71" s="25">
        <v>121</v>
      </c>
      <c r="AE71" s="25">
        <v>4</v>
      </c>
      <c r="AF71" s="24">
        <v>30.25</v>
      </c>
      <c r="AG71" s="25">
        <v>83</v>
      </c>
      <c r="AH71" s="25">
        <v>3</v>
      </c>
      <c r="AI71" s="24">
        <v>27.666666666666668</v>
      </c>
      <c r="AJ71" s="25">
        <v>66</v>
      </c>
      <c r="AK71" s="25">
        <v>2</v>
      </c>
      <c r="AL71" s="24">
        <v>33</v>
      </c>
      <c r="AM71" s="25">
        <v>98</v>
      </c>
      <c r="AN71" s="25">
        <v>3</v>
      </c>
      <c r="AO71" s="24">
        <v>32.666666666666664</v>
      </c>
      <c r="AP71" s="40">
        <v>14</v>
      </c>
      <c r="AQ71" s="40">
        <v>1</v>
      </c>
      <c r="AR71" s="40">
        <v>1</v>
      </c>
      <c r="AS71" s="40">
        <v>1</v>
      </c>
      <c r="AT71" s="40">
        <v>1</v>
      </c>
      <c r="AU71" s="40">
        <v>2</v>
      </c>
      <c r="AV71" s="39">
        <v>20</v>
      </c>
      <c r="AW71" s="39">
        <v>-9</v>
      </c>
      <c r="AX71" s="26">
        <v>-7</v>
      </c>
      <c r="AY71" s="26">
        <v>0</v>
      </c>
      <c r="AZ71" s="26">
        <v>-1</v>
      </c>
      <c r="BA71" s="26">
        <v>-1</v>
      </c>
      <c r="BB71" s="26">
        <v>0</v>
      </c>
      <c r="BC71" s="26">
        <v>2</v>
      </c>
      <c r="BD71" s="51"/>
    </row>
    <row r="72" spans="1:56" s="48" customFormat="1" ht="15" customHeight="1">
      <c r="A72" s="221"/>
      <c r="B72" s="244"/>
      <c r="C72" s="58" t="s">
        <v>148</v>
      </c>
      <c r="D72" s="15">
        <v>92</v>
      </c>
      <c r="E72" s="15">
        <v>3</v>
      </c>
      <c r="F72" s="38">
        <v>0</v>
      </c>
      <c r="G72" s="38">
        <v>0</v>
      </c>
      <c r="H72" s="38">
        <v>0</v>
      </c>
      <c r="I72" s="38">
        <v>0</v>
      </c>
      <c r="J72" s="16">
        <v>36</v>
      </c>
      <c r="K72" s="17">
        <v>1</v>
      </c>
      <c r="L72" s="16">
        <v>27</v>
      </c>
      <c r="M72" s="17">
        <v>1</v>
      </c>
      <c r="N72" s="16">
        <v>29</v>
      </c>
      <c r="O72" s="18">
        <v>1</v>
      </c>
      <c r="P72" s="19"/>
      <c r="Q72" s="100"/>
      <c r="R72" s="100"/>
      <c r="S72" s="100"/>
      <c r="T72" s="100"/>
      <c r="U72" s="100"/>
      <c r="V72" s="100"/>
      <c r="W72" s="101">
        <v>7</v>
      </c>
      <c r="X72" s="22">
        <v>123</v>
      </c>
      <c r="Y72" s="31">
        <v>4</v>
      </c>
      <c r="Z72" s="24">
        <v>30.75</v>
      </c>
      <c r="AA72" s="23">
        <v>60</v>
      </c>
      <c r="AB72" s="23">
        <v>2</v>
      </c>
      <c r="AC72" s="24">
        <v>30</v>
      </c>
      <c r="AD72" s="25">
        <v>0</v>
      </c>
      <c r="AE72" s="25">
        <v>0</v>
      </c>
      <c r="AF72" s="24" t="e">
        <v>#DIV/0!</v>
      </c>
      <c r="AG72" s="25">
        <v>0</v>
      </c>
      <c r="AH72" s="25">
        <v>0</v>
      </c>
      <c r="AI72" s="24" t="e">
        <v>#DIV/0!</v>
      </c>
      <c r="AJ72" s="25">
        <v>36</v>
      </c>
      <c r="AK72" s="25">
        <v>1</v>
      </c>
      <c r="AL72" s="24">
        <v>36</v>
      </c>
      <c r="AM72" s="25">
        <v>27</v>
      </c>
      <c r="AN72" s="25">
        <v>1</v>
      </c>
      <c r="AO72" s="24">
        <v>27</v>
      </c>
      <c r="AP72" s="40">
        <v>4</v>
      </c>
      <c r="AQ72" s="40">
        <v>0</v>
      </c>
      <c r="AR72" s="40">
        <v>0</v>
      </c>
      <c r="AS72" s="40">
        <v>0</v>
      </c>
      <c r="AT72" s="40">
        <v>0</v>
      </c>
      <c r="AU72" s="40">
        <v>1</v>
      </c>
      <c r="AV72" s="39">
        <v>5</v>
      </c>
      <c r="AW72" s="39">
        <v>5</v>
      </c>
      <c r="AX72" s="26">
        <v>4</v>
      </c>
      <c r="AY72" s="26">
        <v>0</v>
      </c>
      <c r="AZ72" s="26">
        <v>0</v>
      </c>
      <c r="BA72" s="26">
        <v>0</v>
      </c>
      <c r="BB72" s="26">
        <v>0</v>
      </c>
      <c r="BC72" s="26">
        <v>1</v>
      </c>
      <c r="BD72" s="51"/>
    </row>
    <row r="73" spans="1:56" s="48" customFormat="1" ht="15" customHeight="1">
      <c r="A73" s="221"/>
      <c r="B73" s="244"/>
      <c r="C73" s="58"/>
      <c r="D73" s="15"/>
      <c r="E73" s="15"/>
      <c r="F73" s="16"/>
      <c r="G73" s="38"/>
      <c r="H73" s="16"/>
      <c r="I73" s="17"/>
      <c r="J73" s="16"/>
      <c r="K73" s="17"/>
      <c r="L73" s="16"/>
      <c r="M73" s="17"/>
      <c r="N73" s="16"/>
      <c r="O73" s="18"/>
      <c r="P73" s="19"/>
      <c r="Q73" s="100"/>
      <c r="R73" s="100"/>
      <c r="S73" s="100"/>
      <c r="T73" s="100"/>
      <c r="U73" s="100"/>
      <c r="V73" s="100"/>
      <c r="W73" s="101"/>
      <c r="X73" s="22">
        <f>AA73+AD73+AG73+AJ73+AM73</f>
        <v>0</v>
      </c>
      <c r="Y73" s="31">
        <f t="shared" ref="Y73:Y75" si="46">AB73+AE73+AH73+AK73+AN73</f>
        <v>0</v>
      </c>
      <c r="Z73" s="24"/>
      <c r="AA73" s="23"/>
      <c r="AB73" s="23"/>
      <c r="AC73" s="24"/>
      <c r="AD73" s="25"/>
      <c r="AE73" s="25"/>
      <c r="AF73" s="24"/>
      <c r="AG73" s="25"/>
      <c r="AH73" s="25"/>
      <c r="AI73" s="24"/>
      <c r="AJ73" s="25"/>
      <c r="AK73" s="25"/>
      <c r="AL73" s="24"/>
      <c r="AM73" s="25"/>
      <c r="AN73" s="25"/>
      <c r="AO73" s="24"/>
      <c r="AP73" s="40"/>
      <c r="AQ73" s="40"/>
      <c r="AR73" s="40"/>
      <c r="AS73" s="40"/>
      <c r="AT73" s="40"/>
      <c r="AU73" s="40"/>
      <c r="AV73" s="39"/>
      <c r="AW73" s="39"/>
      <c r="AX73" s="26"/>
      <c r="AY73" s="26"/>
      <c r="AZ73" s="26"/>
      <c r="BA73" s="26"/>
      <c r="BB73" s="26"/>
      <c r="BC73" s="26"/>
      <c r="BD73" s="51"/>
    </row>
    <row r="74" spans="1:56" s="48" customFormat="1" ht="15" customHeight="1">
      <c r="A74" s="221"/>
      <c r="B74" s="244"/>
      <c r="C74" s="58"/>
      <c r="D74" s="15"/>
      <c r="E74" s="15"/>
      <c r="F74" s="16"/>
      <c r="G74" s="38"/>
      <c r="H74" s="16"/>
      <c r="I74" s="17"/>
      <c r="J74" s="16"/>
      <c r="K74" s="17"/>
      <c r="L74" s="16"/>
      <c r="M74" s="17"/>
      <c r="N74" s="16"/>
      <c r="O74" s="18"/>
      <c r="P74" s="19"/>
      <c r="Q74" s="100"/>
      <c r="R74" s="100"/>
      <c r="S74" s="100"/>
      <c r="T74" s="100"/>
      <c r="U74" s="100"/>
      <c r="V74" s="100"/>
      <c r="W74" s="101"/>
      <c r="X74" s="22">
        <f>AA74+AD74+AG74+AJ74+AM74</f>
        <v>0</v>
      </c>
      <c r="Y74" s="31">
        <f t="shared" si="46"/>
        <v>0</v>
      </c>
      <c r="Z74" s="24"/>
      <c r="AA74" s="23"/>
      <c r="AB74" s="23"/>
      <c r="AC74" s="24"/>
      <c r="AD74" s="25"/>
      <c r="AE74" s="25"/>
      <c r="AF74" s="24"/>
      <c r="AG74" s="25"/>
      <c r="AH74" s="25"/>
      <c r="AI74" s="24"/>
      <c r="AJ74" s="25"/>
      <c r="AK74" s="25"/>
      <c r="AL74" s="24"/>
      <c r="AM74" s="25"/>
      <c r="AN74" s="25"/>
      <c r="AO74" s="24"/>
      <c r="AP74" s="40"/>
      <c r="AQ74" s="40"/>
      <c r="AR74" s="40"/>
      <c r="AS74" s="40"/>
      <c r="AT74" s="40"/>
      <c r="AU74" s="40"/>
      <c r="AV74" s="39"/>
      <c r="AW74" s="39"/>
      <c r="AX74" s="26"/>
      <c r="AY74" s="26"/>
      <c r="AZ74" s="26"/>
      <c r="BA74" s="26"/>
      <c r="BB74" s="26"/>
      <c r="BC74" s="26"/>
      <c r="BD74" s="51"/>
    </row>
    <row r="75" spans="1:56" s="48" customFormat="1" ht="15" customHeight="1">
      <c r="A75" s="221"/>
      <c r="B75" s="245"/>
      <c r="C75" s="58"/>
      <c r="D75" s="15"/>
      <c r="E75" s="15"/>
      <c r="F75" s="16"/>
      <c r="G75" s="38"/>
      <c r="H75" s="16"/>
      <c r="I75" s="17"/>
      <c r="J75" s="16"/>
      <c r="K75" s="17"/>
      <c r="L75" s="16"/>
      <c r="M75" s="17"/>
      <c r="N75" s="16"/>
      <c r="O75" s="18"/>
      <c r="P75" s="19"/>
      <c r="Q75" s="100"/>
      <c r="R75" s="100"/>
      <c r="S75" s="100"/>
      <c r="T75" s="100"/>
      <c r="U75" s="100"/>
      <c r="V75" s="100"/>
      <c r="W75" s="101"/>
      <c r="X75" s="22">
        <f>AA75+AD75+AG75+AJ75+AM75</f>
        <v>0</v>
      </c>
      <c r="Y75" s="31">
        <f t="shared" si="46"/>
        <v>0</v>
      </c>
      <c r="Z75" s="24"/>
      <c r="AA75" s="23"/>
      <c r="AB75" s="23"/>
      <c r="AC75" s="24"/>
      <c r="AD75" s="25"/>
      <c r="AE75" s="25"/>
      <c r="AF75" s="24"/>
      <c r="AG75" s="25"/>
      <c r="AH75" s="25"/>
      <c r="AI75" s="24"/>
      <c r="AJ75" s="25"/>
      <c r="AK75" s="25"/>
      <c r="AL75" s="24"/>
      <c r="AM75" s="25"/>
      <c r="AN75" s="25"/>
      <c r="AO75" s="24"/>
      <c r="AP75" s="40"/>
      <c r="AQ75" s="40"/>
      <c r="AR75" s="40"/>
      <c r="AS75" s="40"/>
      <c r="AT75" s="40"/>
      <c r="AU75" s="40"/>
      <c r="AV75" s="39"/>
      <c r="AW75" s="39"/>
      <c r="AX75" s="26"/>
      <c r="AY75" s="26"/>
      <c r="AZ75" s="26"/>
      <c r="BA75" s="26"/>
      <c r="BB75" s="26"/>
      <c r="BC75" s="26"/>
      <c r="BD75" s="51"/>
    </row>
    <row r="76" spans="1:56" s="48" customFormat="1" ht="15.75" customHeight="1">
      <c r="A76" s="229" t="s">
        <v>0</v>
      </c>
      <c r="B76" s="232" t="s">
        <v>72</v>
      </c>
      <c r="C76" s="229" t="s">
        <v>73</v>
      </c>
      <c r="D76" s="228" t="s">
        <v>74</v>
      </c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16" t="s">
        <v>75</v>
      </c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1" t="s">
        <v>75</v>
      </c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51"/>
    </row>
    <row r="77" spans="1:56" s="48" customFormat="1" ht="15.75" customHeight="1">
      <c r="A77" s="230"/>
      <c r="B77" s="230"/>
      <c r="C77" s="230"/>
      <c r="D77" s="233" t="s">
        <v>76</v>
      </c>
      <c r="E77" s="234"/>
      <c r="F77" s="235" t="s">
        <v>77</v>
      </c>
      <c r="G77" s="236"/>
      <c r="H77" s="235" t="s">
        <v>78</v>
      </c>
      <c r="I77" s="236"/>
      <c r="J77" s="235" t="s">
        <v>79</v>
      </c>
      <c r="K77" s="236"/>
      <c r="L77" s="235" t="s">
        <v>80</v>
      </c>
      <c r="M77" s="236"/>
      <c r="N77" s="235" t="s">
        <v>81</v>
      </c>
      <c r="O77" s="237"/>
      <c r="P77" s="233" t="s">
        <v>82</v>
      </c>
      <c r="Q77" s="238"/>
      <c r="R77" s="238"/>
      <c r="S77" s="238"/>
      <c r="T77" s="238"/>
      <c r="U77" s="238"/>
      <c r="V77" s="234"/>
      <c r="W77" s="228" t="s">
        <v>83</v>
      </c>
      <c r="X77" s="239" t="s">
        <v>76</v>
      </c>
      <c r="Y77" s="240"/>
      <c r="Z77" s="241"/>
      <c r="AA77" s="214" t="s">
        <v>77</v>
      </c>
      <c r="AB77" s="215"/>
      <c r="AC77" s="242"/>
      <c r="AD77" s="214" t="s">
        <v>78</v>
      </c>
      <c r="AE77" s="215"/>
      <c r="AF77" s="242"/>
      <c r="AG77" s="214" t="s">
        <v>79</v>
      </c>
      <c r="AH77" s="215"/>
      <c r="AI77" s="242"/>
      <c r="AJ77" s="214" t="s">
        <v>80</v>
      </c>
      <c r="AK77" s="215"/>
      <c r="AL77" s="215"/>
      <c r="AM77" s="216" t="s">
        <v>81</v>
      </c>
      <c r="AN77" s="216"/>
      <c r="AO77" s="216"/>
      <c r="AP77" s="217" t="s">
        <v>84</v>
      </c>
      <c r="AQ77" s="218"/>
      <c r="AR77" s="218"/>
      <c r="AS77" s="218"/>
      <c r="AT77" s="218"/>
      <c r="AU77" s="218"/>
      <c r="AV77" s="219"/>
      <c r="AW77" s="217" t="s">
        <v>85</v>
      </c>
      <c r="AX77" s="218"/>
      <c r="AY77" s="218"/>
      <c r="AZ77" s="218"/>
      <c r="BA77" s="218"/>
      <c r="BB77" s="218"/>
      <c r="BC77" s="219"/>
      <c r="BD77" s="51"/>
    </row>
    <row r="78" spans="1:56" s="48" customFormat="1" ht="83.25" customHeight="1">
      <c r="A78" s="230"/>
      <c r="B78" s="231"/>
      <c r="C78" s="231"/>
      <c r="D78" s="52" t="s">
        <v>86</v>
      </c>
      <c r="E78" s="52" t="s">
        <v>87</v>
      </c>
      <c r="F78" s="52" t="s">
        <v>86</v>
      </c>
      <c r="G78" s="52" t="s">
        <v>87</v>
      </c>
      <c r="H78" s="52" t="s">
        <v>86</v>
      </c>
      <c r="I78" s="52" t="s">
        <v>87</v>
      </c>
      <c r="J78" s="52" t="s">
        <v>86</v>
      </c>
      <c r="K78" s="52" t="s">
        <v>87</v>
      </c>
      <c r="L78" s="52" t="s">
        <v>86</v>
      </c>
      <c r="M78" s="52" t="s">
        <v>87</v>
      </c>
      <c r="N78" s="52" t="s">
        <v>86</v>
      </c>
      <c r="O78" s="53" t="s">
        <v>87</v>
      </c>
      <c r="P78" s="54" t="s">
        <v>88</v>
      </c>
      <c r="Q78" s="38" t="s">
        <v>89</v>
      </c>
      <c r="R78" s="38" t="s">
        <v>90</v>
      </c>
      <c r="S78" s="38" t="s">
        <v>91</v>
      </c>
      <c r="T78" s="38" t="s">
        <v>92</v>
      </c>
      <c r="U78" s="38" t="s">
        <v>93</v>
      </c>
      <c r="V78" s="38" t="s">
        <v>94</v>
      </c>
      <c r="W78" s="228"/>
      <c r="X78" s="55" t="s">
        <v>86</v>
      </c>
      <c r="Y78" s="55" t="s">
        <v>87</v>
      </c>
      <c r="Z78" s="55" t="s">
        <v>95</v>
      </c>
      <c r="AA78" s="56" t="s">
        <v>86</v>
      </c>
      <c r="AB78" s="57" t="s">
        <v>87</v>
      </c>
      <c r="AC78" s="57" t="s">
        <v>95</v>
      </c>
      <c r="AD78" s="57" t="s">
        <v>86</v>
      </c>
      <c r="AE78" s="57" t="s">
        <v>87</v>
      </c>
      <c r="AF78" s="57" t="s">
        <v>95</v>
      </c>
      <c r="AG78" s="57" t="s">
        <v>86</v>
      </c>
      <c r="AH78" s="57" t="s">
        <v>87</v>
      </c>
      <c r="AI78" s="57" t="s">
        <v>95</v>
      </c>
      <c r="AJ78" s="57" t="s">
        <v>86</v>
      </c>
      <c r="AK78" s="57" t="s">
        <v>87</v>
      </c>
      <c r="AL78" s="57" t="s">
        <v>95</v>
      </c>
      <c r="AM78" s="57" t="s">
        <v>86</v>
      </c>
      <c r="AN78" s="57" t="s">
        <v>87</v>
      </c>
      <c r="AO78" s="57" t="s">
        <v>95</v>
      </c>
      <c r="AP78" s="38" t="s">
        <v>89</v>
      </c>
      <c r="AQ78" s="38" t="s">
        <v>90</v>
      </c>
      <c r="AR78" s="38" t="s">
        <v>91</v>
      </c>
      <c r="AS78" s="38" t="s">
        <v>92</v>
      </c>
      <c r="AT78" s="38" t="s">
        <v>93</v>
      </c>
      <c r="AU78" s="38" t="s">
        <v>94</v>
      </c>
      <c r="AV78" s="38" t="s">
        <v>88</v>
      </c>
      <c r="AW78" s="38" t="s">
        <v>97</v>
      </c>
      <c r="AX78" s="87" t="s">
        <v>89</v>
      </c>
      <c r="AY78" s="87" t="s">
        <v>90</v>
      </c>
      <c r="AZ78" s="87" t="s">
        <v>91</v>
      </c>
      <c r="BA78" s="87" t="s">
        <v>92</v>
      </c>
      <c r="BB78" s="87" t="s">
        <v>93</v>
      </c>
      <c r="BC78" s="87" t="s">
        <v>94</v>
      </c>
      <c r="BD78" s="51"/>
    </row>
    <row r="79" spans="1:56" s="48" customFormat="1" ht="15.75">
      <c r="A79" s="231"/>
      <c r="B79" s="7" t="s">
        <v>76</v>
      </c>
      <c r="C79" s="108"/>
      <c r="D79" s="9">
        <f>D80</f>
        <v>675</v>
      </c>
      <c r="E79" s="9">
        <f t="shared" ref="E79:BC79" si="47">E80</f>
        <v>21</v>
      </c>
      <c r="F79" s="9">
        <f t="shared" si="47"/>
        <v>120</v>
      </c>
      <c r="G79" s="9">
        <f t="shared" si="47"/>
        <v>4</v>
      </c>
      <c r="H79" s="9">
        <f t="shared" si="47"/>
        <v>139</v>
      </c>
      <c r="I79" s="9">
        <f t="shared" si="47"/>
        <v>4</v>
      </c>
      <c r="J79" s="9">
        <f t="shared" si="47"/>
        <v>136</v>
      </c>
      <c r="K79" s="9">
        <f t="shared" si="47"/>
        <v>4</v>
      </c>
      <c r="L79" s="9">
        <f t="shared" si="47"/>
        <v>130</v>
      </c>
      <c r="M79" s="9">
        <f t="shared" si="47"/>
        <v>4</v>
      </c>
      <c r="N79" s="9">
        <f t="shared" si="47"/>
        <v>150</v>
      </c>
      <c r="O79" s="9">
        <f t="shared" si="47"/>
        <v>5</v>
      </c>
      <c r="P79" s="9">
        <f t="shared" si="47"/>
        <v>27</v>
      </c>
      <c r="Q79" s="9">
        <f t="shared" si="47"/>
        <v>19</v>
      </c>
      <c r="R79" s="9">
        <f t="shared" si="47"/>
        <v>3</v>
      </c>
      <c r="S79" s="9">
        <f t="shared" si="47"/>
        <v>2</v>
      </c>
      <c r="T79" s="9">
        <f t="shared" si="47"/>
        <v>2</v>
      </c>
      <c r="U79" s="9">
        <f t="shared" si="47"/>
        <v>1</v>
      </c>
      <c r="V79" s="9">
        <f t="shared" si="47"/>
        <v>0</v>
      </c>
      <c r="W79" s="9">
        <f t="shared" si="47"/>
        <v>21</v>
      </c>
      <c r="X79" s="9">
        <f t="shared" si="47"/>
        <v>675</v>
      </c>
      <c r="Y79" s="9">
        <f t="shared" si="47"/>
        <v>21</v>
      </c>
      <c r="Z79" s="9">
        <f t="shared" si="47"/>
        <v>32.1</v>
      </c>
      <c r="AA79" s="9">
        <f t="shared" si="47"/>
        <v>120</v>
      </c>
      <c r="AB79" s="9">
        <f t="shared" si="47"/>
        <v>4</v>
      </c>
      <c r="AC79" s="9">
        <f t="shared" si="47"/>
        <v>30</v>
      </c>
      <c r="AD79" s="9">
        <f t="shared" si="47"/>
        <v>139</v>
      </c>
      <c r="AE79" s="9">
        <f t="shared" si="47"/>
        <v>4</v>
      </c>
      <c r="AF79" s="9">
        <f t="shared" si="47"/>
        <v>34.75</v>
      </c>
      <c r="AG79" s="9">
        <f t="shared" si="47"/>
        <v>136</v>
      </c>
      <c r="AH79" s="9">
        <f t="shared" si="47"/>
        <v>4</v>
      </c>
      <c r="AI79" s="9">
        <f t="shared" si="47"/>
        <v>34</v>
      </c>
      <c r="AJ79" s="9">
        <f t="shared" si="47"/>
        <v>130</v>
      </c>
      <c r="AK79" s="9">
        <f t="shared" si="47"/>
        <v>4</v>
      </c>
      <c r="AL79" s="9">
        <f t="shared" si="47"/>
        <v>32.5</v>
      </c>
      <c r="AM79" s="9">
        <f t="shared" si="47"/>
        <v>150</v>
      </c>
      <c r="AN79" s="9">
        <f t="shared" si="47"/>
        <v>5</v>
      </c>
      <c r="AO79" s="9">
        <f t="shared" si="47"/>
        <v>30</v>
      </c>
      <c r="AP79" s="9">
        <f t="shared" si="47"/>
        <v>22</v>
      </c>
      <c r="AQ79" s="9">
        <f t="shared" si="47"/>
        <v>3</v>
      </c>
      <c r="AR79" s="9">
        <f t="shared" si="47"/>
        <v>2</v>
      </c>
      <c r="AS79" s="9">
        <f t="shared" si="47"/>
        <v>2</v>
      </c>
      <c r="AT79" s="9">
        <f t="shared" si="47"/>
        <v>2</v>
      </c>
      <c r="AU79" s="9">
        <f t="shared" si="47"/>
        <v>1</v>
      </c>
      <c r="AV79" s="9">
        <f t="shared" si="47"/>
        <v>32</v>
      </c>
      <c r="AW79" s="9">
        <f t="shared" si="47"/>
        <v>5</v>
      </c>
      <c r="AX79" s="9">
        <f t="shared" si="47"/>
        <v>3</v>
      </c>
      <c r="AY79" s="9">
        <f t="shared" si="47"/>
        <v>0</v>
      </c>
      <c r="AZ79" s="9">
        <f t="shared" si="47"/>
        <v>0</v>
      </c>
      <c r="BA79" s="9">
        <f t="shared" si="47"/>
        <v>0</v>
      </c>
      <c r="BB79" s="9">
        <f t="shared" si="47"/>
        <v>1</v>
      </c>
      <c r="BC79" s="9">
        <f t="shared" si="47"/>
        <v>1</v>
      </c>
      <c r="BD79" s="51"/>
    </row>
    <row r="80" spans="1:56" s="48" customFormat="1" ht="47.25">
      <c r="A80" s="220">
        <v>1</v>
      </c>
      <c r="B80" s="243" t="s">
        <v>38</v>
      </c>
      <c r="C80" s="108" t="s">
        <v>151</v>
      </c>
      <c r="D80" s="15">
        <v>675</v>
      </c>
      <c r="E80" s="15">
        <v>21</v>
      </c>
      <c r="F80" s="16">
        <v>120</v>
      </c>
      <c r="G80" s="38">
        <v>4</v>
      </c>
      <c r="H80" s="16">
        <v>139</v>
      </c>
      <c r="I80" s="17">
        <v>4</v>
      </c>
      <c r="J80" s="16">
        <v>136</v>
      </c>
      <c r="K80" s="17">
        <v>4</v>
      </c>
      <c r="L80" s="16">
        <v>130</v>
      </c>
      <c r="M80" s="17">
        <v>4</v>
      </c>
      <c r="N80" s="16">
        <v>150</v>
      </c>
      <c r="O80" s="18">
        <v>5</v>
      </c>
      <c r="P80" s="19">
        <v>27</v>
      </c>
      <c r="Q80" s="20">
        <v>19</v>
      </c>
      <c r="R80" s="20">
        <v>3</v>
      </c>
      <c r="S80" s="20">
        <v>2</v>
      </c>
      <c r="T80" s="20">
        <v>2</v>
      </c>
      <c r="U80" s="20">
        <v>1</v>
      </c>
      <c r="V80" s="20">
        <v>0</v>
      </c>
      <c r="W80" s="21">
        <v>21</v>
      </c>
      <c r="X80" s="22">
        <v>675</v>
      </c>
      <c r="Y80" s="31">
        <v>21</v>
      </c>
      <c r="Z80" s="24">
        <v>32.1</v>
      </c>
      <c r="AA80" s="23">
        <v>120</v>
      </c>
      <c r="AB80" s="23">
        <v>4</v>
      </c>
      <c r="AC80" s="24">
        <v>30</v>
      </c>
      <c r="AD80" s="25">
        <v>139</v>
      </c>
      <c r="AE80" s="25">
        <v>4</v>
      </c>
      <c r="AF80" s="24">
        <v>34.75</v>
      </c>
      <c r="AG80" s="25">
        <v>136</v>
      </c>
      <c r="AH80" s="25">
        <v>4</v>
      </c>
      <c r="AI80" s="24">
        <v>34</v>
      </c>
      <c r="AJ80" s="25">
        <v>130</v>
      </c>
      <c r="AK80" s="25">
        <v>4</v>
      </c>
      <c r="AL80" s="24">
        <v>32.5</v>
      </c>
      <c r="AM80" s="25">
        <v>150</v>
      </c>
      <c r="AN80" s="25">
        <v>5</v>
      </c>
      <c r="AO80" s="24">
        <v>30</v>
      </c>
      <c r="AP80" s="40">
        <v>22</v>
      </c>
      <c r="AQ80" s="40">
        <v>3</v>
      </c>
      <c r="AR80" s="40">
        <v>2</v>
      </c>
      <c r="AS80" s="40">
        <v>2</v>
      </c>
      <c r="AT80" s="40">
        <v>2</v>
      </c>
      <c r="AU80" s="40">
        <v>1</v>
      </c>
      <c r="AV80" s="39">
        <v>32</v>
      </c>
      <c r="AW80" s="39">
        <v>5</v>
      </c>
      <c r="AX80" s="26">
        <v>3</v>
      </c>
      <c r="AY80" s="26">
        <v>0</v>
      </c>
      <c r="AZ80" s="26">
        <v>0</v>
      </c>
      <c r="BA80" s="26">
        <v>0</v>
      </c>
      <c r="BB80" s="26">
        <v>1</v>
      </c>
      <c r="BC80" s="26">
        <v>1</v>
      </c>
      <c r="BD80" s="51"/>
    </row>
    <row r="81" spans="1:56" s="48" customFormat="1" ht="15" customHeight="1">
      <c r="A81" s="221"/>
      <c r="B81" s="244"/>
      <c r="C81" s="58"/>
      <c r="D81" s="15"/>
      <c r="E81" s="15"/>
      <c r="F81" s="16"/>
      <c r="G81" s="38"/>
      <c r="H81" s="16"/>
      <c r="I81" s="17"/>
      <c r="J81" s="16"/>
      <c r="K81" s="17"/>
      <c r="L81" s="16"/>
      <c r="M81" s="17"/>
      <c r="N81" s="16"/>
      <c r="O81" s="18"/>
      <c r="P81" s="19"/>
      <c r="Q81" s="20"/>
      <c r="R81" s="20"/>
      <c r="S81" s="20"/>
      <c r="T81" s="20"/>
      <c r="U81" s="20"/>
      <c r="V81" s="20"/>
      <c r="W81" s="21"/>
      <c r="X81" s="22"/>
      <c r="Y81" s="31"/>
      <c r="Z81" s="24"/>
      <c r="AA81" s="23"/>
      <c r="AB81" s="23"/>
      <c r="AC81" s="24"/>
      <c r="AD81" s="25">
        <f t="shared" ref="AD81:AD84" si="48">F81</f>
        <v>0</v>
      </c>
      <c r="AE81" s="25">
        <f t="shared" ref="AE81:AE84" si="49">G81</f>
        <v>0</v>
      </c>
      <c r="AF81" s="24" t="e">
        <f t="shared" ref="AF81:AF84" si="50">AD81/AE81</f>
        <v>#DIV/0!</v>
      </c>
      <c r="AG81" s="25">
        <f t="shared" ref="AG81:AG84" si="51">H81</f>
        <v>0</v>
      </c>
      <c r="AH81" s="25">
        <f t="shared" ref="AH81:AH84" si="52">I81</f>
        <v>0</v>
      </c>
      <c r="AI81" s="24" t="e">
        <f t="shared" ref="AI81:AI84" si="53">AG81/AH81</f>
        <v>#DIV/0!</v>
      </c>
      <c r="AJ81" s="25">
        <f t="shared" ref="AJ81:AJ84" si="54">J81</f>
        <v>0</v>
      </c>
      <c r="AK81" s="25">
        <f t="shared" ref="AK81:AK84" si="55">K81</f>
        <v>0</v>
      </c>
      <c r="AL81" s="24" t="e">
        <f t="shared" ref="AL81:AL84" si="56">AJ81/AK81</f>
        <v>#DIV/0!</v>
      </c>
      <c r="AM81" s="25">
        <f t="shared" ref="AM81:AN84" si="57">L81</f>
        <v>0</v>
      </c>
      <c r="AN81" s="25">
        <f t="shared" si="57"/>
        <v>0</v>
      </c>
      <c r="AO81" s="24"/>
      <c r="AP81" s="40"/>
      <c r="AQ81" s="40"/>
      <c r="AR81" s="40"/>
      <c r="AS81" s="40"/>
      <c r="AT81" s="40"/>
      <c r="AU81" s="40"/>
      <c r="AV81" s="39"/>
      <c r="AW81" s="39"/>
      <c r="AX81" s="26"/>
      <c r="AY81" s="26"/>
      <c r="AZ81" s="26"/>
      <c r="BA81" s="26"/>
      <c r="BB81" s="26"/>
      <c r="BC81" s="26"/>
      <c r="BD81" s="51"/>
    </row>
    <row r="82" spans="1:56" s="48" customFormat="1" ht="15" customHeight="1">
      <c r="A82" s="221"/>
      <c r="B82" s="244"/>
      <c r="C82" s="58"/>
      <c r="D82" s="15"/>
      <c r="E82" s="15"/>
      <c r="F82" s="16"/>
      <c r="G82" s="38"/>
      <c r="H82" s="16"/>
      <c r="I82" s="17"/>
      <c r="J82" s="16"/>
      <c r="K82" s="17"/>
      <c r="L82" s="16"/>
      <c r="M82" s="17"/>
      <c r="N82" s="16"/>
      <c r="O82" s="18"/>
      <c r="P82" s="19"/>
      <c r="Q82" s="20"/>
      <c r="R82" s="20"/>
      <c r="S82" s="20"/>
      <c r="T82" s="20"/>
      <c r="U82" s="20"/>
      <c r="V82" s="20"/>
      <c r="W82" s="21"/>
      <c r="X82" s="22"/>
      <c r="Y82" s="31"/>
      <c r="Z82" s="24"/>
      <c r="AA82" s="23"/>
      <c r="AB82" s="23"/>
      <c r="AC82" s="24"/>
      <c r="AD82" s="25">
        <f t="shared" si="48"/>
        <v>0</v>
      </c>
      <c r="AE82" s="25">
        <f t="shared" si="49"/>
        <v>0</v>
      </c>
      <c r="AF82" s="24" t="e">
        <f t="shared" si="50"/>
        <v>#DIV/0!</v>
      </c>
      <c r="AG82" s="25">
        <f t="shared" si="51"/>
        <v>0</v>
      </c>
      <c r="AH82" s="25">
        <f t="shared" si="52"/>
        <v>0</v>
      </c>
      <c r="AI82" s="24" t="e">
        <f t="shared" si="53"/>
        <v>#DIV/0!</v>
      </c>
      <c r="AJ82" s="25">
        <f t="shared" si="54"/>
        <v>0</v>
      </c>
      <c r="AK82" s="25">
        <f t="shared" si="55"/>
        <v>0</v>
      </c>
      <c r="AL82" s="24" t="e">
        <f t="shared" si="56"/>
        <v>#DIV/0!</v>
      </c>
      <c r="AM82" s="25">
        <f t="shared" si="57"/>
        <v>0</v>
      </c>
      <c r="AN82" s="25">
        <f t="shared" si="57"/>
        <v>0</v>
      </c>
      <c r="AO82" s="24"/>
      <c r="AP82" s="40"/>
      <c r="AQ82" s="40"/>
      <c r="AR82" s="40"/>
      <c r="AS82" s="40"/>
      <c r="AT82" s="40"/>
      <c r="AU82" s="40"/>
      <c r="AV82" s="39"/>
      <c r="AW82" s="39"/>
      <c r="AX82" s="26"/>
      <c r="AY82" s="26"/>
      <c r="AZ82" s="26"/>
      <c r="BA82" s="26"/>
      <c r="BB82" s="26"/>
      <c r="BC82" s="26"/>
      <c r="BD82" s="51"/>
    </row>
    <row r="83" spans="1:56" s="48" customFormat="1" ht="15" customHeight="1">
      <c r="A83" s="221"/>
      <c r="B83" s="244"/>
      <c r="C83" s="58"/>
      <c r="D83" s="15"/>
      <c r="E83" s="15"/>
      <c r="F83" s="16"/>
      <c r="G83" s="38"/>
      <c r="H83" s="16"/>
      <c r="I83" s="17"/>
      <c r="J83" s="16"/>
      <c r="K83" s="17"/>
      <c r="L83" s="16"/>
      <c r="M83" s="17"/>
      <c r="N83" s="16"/>
      <c r="O83" s="18"/>
      <c r="P83" s="19"/>
      <c r="Q83" s="20"/>
      <c r="R83" s="20"/>
      <c r="S83" s="20"/>
      <c r="T83" s="20"/>
      <c r="U83" s="20"/>
      <c r="V83" s="20"/>
      <c r="W83" s="21"/>
      <c r="X83" s="22"/>
      <c r="Y83" s="31"/>
      <c r="Z83" s="24"/>
      <c r="AA83" s="23"/>
      <c r="AB83" s="23"/>
      <c r="AC83" s="24"/>
      <c r="AD83" s="25">
        <f t="shared" si="48"/>
        <v>0</v>
      </c>
      <c r="AE83" s="25">
        <f t="shared" si="49"/>
        <v>0</v>
      </c>
      <c r="AF83" s="24" t="e">
        <f t="shared" si="50"/>
        <v>#DIV/0!</v>
      </c>
      <c r="AG83" s="25">
        <f t="shared" si="51"/>
        <v>0</v>
      </c>
      <c r="AH83" s="25">
        <f t="shared" si="52"/>
        <v>0</v>
      </c>
      <c r="AI83" s="24" t="e">
        <f t="shared" si="53"/>
        <v>#DIV/0!</v>
      </c>
      <c r="AJ83" s="25">
        <f t="shared" si="54"/>
        <v>0</v>
      </c>
      <c r="AK83" s="25">
        <f t="shared" si="55"/>
        <v>0</v>
      </c>
      <c r="AL83" s="24" t="e">
        <f t="shared" si="56"/>
        <v>#DIV/0!</v>
      </c>
      <c r="AM83" s="25">
        <f t="shared" si="57"/>
        <v>0</v>
      </c>
      <c r="AN83" s="25">
        <f t="shared" si="57"/>
        <v>0</v>
      </c>
      <c r="AO83" s="24"/>
      <c r="AP83" s="40"/>
      <c r="AQ83" s="40"/>
      <c r="AR83" s="40"/>
      <c r="AS83" s="40"/>
      <c r="AT83" s="40"/>
      <c r="AU83" s="40"/>
      <c r="AV83" s="39"/>
      <c r="AW83" s="39"/>
      <c r="AX83" s="26"/>
      <c r="AY83" s="26"/>
      <c r="AZ83" s="26"/>
      <c r="BA83" s="26"/>
      <c r="BB83" s="26"/>
      <c r="BC83" s="26"/>
      <c r="BD83" s="51"/>
    </row>
    <row r="84" spans="1:56" s="48" customFormat="1" ht="15" customHeight="1">
      <c r="A84" s="221"/>
      <c r="B84" s="245"/>
      <c r="C84" s="58"/>
      <c r="D84" s="15"/>
      <c r="E84" s="15"/>
      <c r="F84" s="16"/>
      <c r="G84" s="38"/>
      <c r="H84" s="16"/>
      <c r="I84" s="17"/>
      <c r="J84" s="16"/>
      <c r="K84" s="17"/>
      <c r="L84" s="16"/>
      <c r="M84" s="17"/>
      <c r="N84" s="16"/>
      <c r="O84" s="18"/>
      <c r="P84" s="19"/>
      <c r="Q84" s="20"/>
      <c r="R84" s="20"/>
      <c r="S84" s="20"/>
      <c r="T84" s="20"/>
      <c r="U84" s="20"/>
      <c r="V84" s="20"/>
      <c r="W84" s="21"/>
      <c r="X84" s="22"/>
      <c r="Y84" s="31"/>
      <c r="Z84" s="24"/>
      <c r="AA84" s="23"/>
      <c r="AB84" s="23"/>
      <c r="AC84" s="24"/>
      <c r="AD84" s="25">
        <f t="shared" si="48"/>
        <v>0</v>
      </c>
      <c r="AE84" s="25">
        <f t="shared" si="49"/>
        <v>0</v>
      </c>
      <c r="AF84" s="24" t="e">
        <f t="shared" si="50"/>
        <v>#DIV/0!</v>
      </c>
      <c r="AG84" s="25">
        <f t="shared" si="51"/>
        <v>0</v>
      </c>
      <c r="AH84" s="25">
        <f t="shared" si="52"/>
        <v>0</v>
      </c>
      <c r="AI84" s="24" t="e">
        <f t="shared" si="53"/>
        <v>#DIV/0!</v>
      </c>
      <c r="AJ84" s="25">
        <f t="shared" si="54"/>
        <v>0</v>
      </c>
      <c r="AK84" s="25">
        <f t="shared" si="55"/>
        <v>0</v>
      </c>
      <c r="AL84" s="24" t="e">
        <f t="shared" si="56"/>
        <v>#DIV/0!</v>
      </c>
      <c r="AM84" s="25">
        <f t="shared" si="57"/>
        <v>0</v>
      </c>
      <c r="AN84" s="25">
        <f t="shared" si="57"/>
        <v>0</v>
      </c>
      <c r="AO84" s="24"/>
      <c r="AP84" s="40"/>
      <c r="AQ84" s="40"/>
      <c r="AR84" s="40"/>
      <c r="AS84" s="40"/>
      <c r="AT84" s="40"/>
      <c r="AU84" s="40"/>
      <c r="AV84" s="39"/>
      <c r="AW84" s="39"/>
      <c r="AX84" s="26"/>
      <c r="AY84" s="26"/>
      <c r="AZ84" s="26"/>
      <c r="BA84" s="26"/>
      <c r="BB84" s="26"/>
      <c r="BC84" s="26"/>
      <c r="BD84" s="51"/>
    </row>
    <row r="85" spans="1:56" s="48" customFormat="1" ht="39" customHeight="1">
      <c r="A85" s="229" t="s">
        <v>0</v>
      </c>
      <c r="B85" s="232" t="s">
        <v>72</v>
      </c>
      <c r="C85" s="229" t="s">
        <v>73</v>
      </c>
      <c r="D85" s="228" t="s">
        <v>74</v>
      </c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16" t="s">
        <v>75</v>
      </c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P85" s="211" t="s">
        <v>75</v>
      </c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51"/>
    </row>
    <row r="86" spans="1:56" s="48" customFormat="1" ht="39" customHeight="1">
      <c r="A86" s="230"/>
      <c r="B86" s="230"/>
      <c r="C86" s="230"/>
      <c r="D86" s="233" t="s">
        <v>76</v>
      </c>
      <c r="E86" s="234"/>
      <c r="F86" s="235" t="s">
        <v>77</v>
      </c>
      <c r="G86" s="236"/>
      <c r="H86" s="235" t="s">
        <v>78</v>
      </c>
      <c r="I86" s="236"/>
      <c r="J86" s="235" t="s">
        <v>79</v>
      </c>
      <c r="K86" s="236"/>
      <c r="L86" s="235" t="s">
        <v>80</v>
      </c>
      <c r="M86" s="236"/>
      <c r="N86" s="235" t="s">
        <v>81</v>
      </c>
      <c r="O86" s="237"/>
      <c r="P86" s="233" t="s">
        <v>82</v>
      </c>
      <c r="Q86" s="238"/>
      <c r="R86" s="238"/>
      <c r="S86" s="238"/>
      <c r="T86" s="238"/>
      <c r="U86" s="238"/>
      <c r="V86" s="234"/>
      <c r="W86" s="228" t="s">
        <v>83</v>
      </c>
      <c r="X86" s="239" t="s">
        <v>76</v>
      </c>
      <c r="Y86" s="240"/>
      <c r="Z86" s="241"/>
      <c r="AA86" s="214" t="s">
        <v>77</v>
      </c>
      <c r="AB86" s="215"/>
      <c r="AC86" s="242"/>
      <c r="AD86" s="214" t="s">
        <v>78</v>
      </c>
      <c r="AE86" s="215"/>
      <c r="AF86" s="242"/>
      <c r="AG86" s="214" t="s">
        <v>79</v>
      </c>
      <c r="AH86" s="215"/>
      <c r="AI86" s="242"/>
      <c r="AJ86" s="214" t="s">
        <v>80</v>
      </c>
      <c r="AK86" s="215"/>
      <c r="AL86" s="215"/>
      <c r="AM86" s="216" t="s">
        <v>81</v>
      </c>
      <c r="AN86" s="216"/>
      <c r="AO86" s="216"/>
      <c r="AP86" s="217" t="s">
        <v>84</v>
      </c>
      <c r="AQ86" s="218"/>
      <c r="AR86" s="218"/>
      <c r="AS86" s="218"/>
      <c r="AT86" s="218"/>
      <c r="AU86" s="218"/>
      <c r="AV86" s="219"/>
      <c r="AW86" s="217" t="s">
        <v>85</v>
      </c>
      <c r="AX86" s="218"/>
      <c r="AY86" s="218"/>
      <c r="AZ86" s="218"/>
      <c r="BA86" s="218"/>
      <c r="BB86" s="218"/>
      <c r="BC86" s="219"/>
      <c r="BD86" s="51"/>
    </row>
    <row r="87" spans="1:56" s="48" customFormat="1" ht="39" customHeight="1">
      <c r="A87" s="230"/>
      <c r="B87" s="231"/>
      <c r="C87" s="231"/>
      <c r="D87" s="52" t="s">
        <v>86</v>
      </c>
      <c r="E87" s="52" t="s">
        <v>87</v>
      </c>
      <c r="F87" s="52" t="s">
        <v>86</v>
      </c>
      <c r="G87" s="52" t="s">
        <v>87</v>
      </c>
      <c r="H87" s="52" t="s">
        <v>86</v>
      </c>
      <c r="I87" s="52" t="s">
        <v>87</v>
      </c>
      <c r="J87" s="52" t="s">
        <v>86</v>
      </c>
      <c r="K87" s="52" t="s">
        <v>87</v>
      </c>
      <c r="L87" s="52" t="s">
        <v>86</v>
      </c>
      <c r="M87" s="52" t="s">
        <v>87</v>
      </c>
      <c r="N87" s="52" t="s">
        <v>86</v>
      </c>
      <c r="O87" s="53" t="s">
        <v>87</v>
      </c>
      <c r="P87" s="54" t="s">
        <v>88</v>
      </c>
      <c r="Q87" s="38" t="s">
        <v>89</v>
      </c>
      <c r="R87" s="38" t="s">
        <v>90</v>
      </c>
      <c r="S87" s="38" t="s">
        <v>91</v>
      </c>
      <c r="T87" s="38" t="s">
        <v>92</v>
      </c>
      <c r="U87" s="38" t="s">
        <v>93</v>
      </c>
      <c r="V87" s="38" t="s">
        <v>94</v>
      </c>
      <c r="W87" s="228"/>
      <c r="X87" s="55" t="s">
        <v>86</v>
      </c>
      <c r="Y87" s="55" t="s">
        <v>87</v>
      </c>
      <c r="Z87" s="55" t="s">
        <v>95</v>
      </c>
      <c r="AA87" s="56" t="s">
        <v>86</v>
      </c>
      <c r="AB87" s="57" t="s">
        <v>87</v>
      </c>
      <c r="AC87" s="57" t="s">
        <v>95</v>
      </c>
      <c r="AD87" s="57" t="s">
        <v>86</v>
      </c>
      <c r="AE87" s="57" t="s">
        <v>87</v>
      </c>
      <c r="AF87" s="57" t="s">
        <v>95</v>
      </c>
      <c r="AG87" s="57" t="s">
        <v>86</v>
      </c>
      <c r="AH87" s="57" t="s">
        <v>87</v>
      </c>
      <c r="AI87" s="57" t="s">
        <v>95</v>
      </c>
      <c r="AJ87" s="57" t="s">
        <v>86</v>
      </c>
      <c r="AK87" s="57" t="s">
        <v>87</v>
      </c>
      <c r="AL87" s="57" t="s">
        <v>95</v>
      </c>
      <c r="AM87" s="57" t="s">
        <v>86</v>
      </c>
      <c r="AN87" s="57" t="s">
        <v>87</v>
      </c>
      <c r="AO87" s="57" t="s">
        <v>95</v>
      </c>
      <c r="AP87" s="38" t="s">
        <v>89</v>
      </c>
      <c r="AQ87" s="38" t="s">
        <v>90</v>
      </c>
      <c r="AR87" s="38" t="s">
        <v>91</v>
      </c>
      <c r="AS87" s="38" t="s">
        <v>92</v>
      </c>
      <c r="AT87" s="38" t="s">
        <v>93</v>
      </c>
      <c r="AU87" s="38" t="s">
        <v>94</v>
      </c>
      <c r="AV87" s="38" t="s">
        <v>88</v>
      </c>
      <c r="AW87" s="38" t="s">
        <v>97</v>
      </c>
      <c r="AX87" s="87" t="s">
        <v>89</v>
      </c>
      <c r="AY87" s="87" t="s">
        <v>90</v>
      </c>
      <c r="AZ87" s="87" t="s">
        <v>91</v>
      </c>
      <c r="BA87" s="87" t="s">
        <v>92</v>
      </c>
      <c r="BB87" s="87" t="s">
        <v>93</v>
      </c>
      <c r="BC87" s="87" t="s">
        <v>94</v>
      </c>
      <c r="BD87" s="51"/>
    </row>
    <row r="88" spans="1:56" s="48" customFormat="1" ht="39" customHeight="1">
      <c r="A88" s="231"/>
      <c r="B88" s="7" t="s">
        <v>76</v>
      </c>
      <c r="C88" s="8">
        <v>1</v>
      </c>
      <c r="D88" s="9">
        <f>D89</f>
        <v>827</v>
      </c>
      <c r="E88" s="9">
        <f t="shared" ref="E88:BC88" si="58">E89</f>
        <v>23</v>
      </c>
      <c r="F88" s="9">
        <f t="shared" si="58"/>
        <v>174</v>
      </c>
      <c r="G88" s="9">
        <f t="shared" si="58"/>
        <v>5</v>
      </c>
      <c r="H88" s="9">
        <f t="shared" si="58"/>
        <v>172</v>
      </c>
      <c r="I88" s="9">
        <f t="shared" si="58"/>
        <v>5</v>
      </c>
      <c r="J88" s="9">
        <f t="shared" si="58"/>
        <v>154</v>
      </c>
      <c r="K88" s="9">
        <f t="shared" si="58"/>
        <v>4</v>
      </c>
      <c r="L88" s="9">
        <f t="shared" si="58"/>
        <v>159</v>
      </c>
      <c r="M88" s="9">
        <f t="shared" si="58"/>
        <v>4</v>
      </c>
      <c r="N88" s="9">
        <f t="shared" si="58"/>
        <v>168</v>
      </c>
      <c r="O88" s="9">
        <f t="shared" si="58"/>
        <v>5</v>
      </c>
      <c r="P88" s="9">
        <f t="shared" si="58"/>
        <v>30</v>
      </c>
      <c r="Q88" s="9">
        <f t="shared" si="58"/>
        <v>24</v>
      </c>
      <c r="R88" s="9">
        <f t="shared" si="58"/>
        <v>1</v>
      </c>
      <c r="S88" s="9">
        <f t="shared" si="58"/>
        <v>2</v>
      </c>
      <c r="T88" s="9">
        <f t="shared" si="58"/>
        <v>2</v>
      </c>
      <c r="U88" s="9">
        <f t="shared" si="58"/>
        <v>1</v>
      </c>
      <c r="V88" s="9">
        <f t="shared" si="58"/>
        <v>0</v>
      </c>
      <c r="W88" s="9">
        <f t="shared" si="58"/>
        <v>27</v>
      </c>
      <c r="X88" s="9">
        <f t="shared" si="58"/>
        <v>816</v>
      </c>
      <c r="Y88" s="9">
        <f t="shared" si="58"/>
        <v>23</v>
      </c>
      <c r="Z88" s="9">
        <f t="shared" si="58"/>
        <v>35.478260869565219</v>
      </c>
      <c r="AA88" s="9">
        <f t="shared" si="58"/>
        <v>157</v>
      </c>
      <c r="AB88" s="9">
        <f t="shared" si="58"/>
        <v>5</v>
      </c>
      <c r="AC88" s="9">
        <f t="shared" si="58"/>
        <v>31.4</v>
      </c>
      <c r="AD88" s="9">
        <f t="shared" si="58"/>
        <v>174</v>
      </c>
      <c r="AE88" s="9">
        <f t="shared" si="58"/>
        <v>5</v>
      </c>
      <c r="AF88" s="9">
        <f t="shared" si="58"/>
        <v>34.799999999999997</v>
      </c>
      <c r="AG88" s="9">
        <f t="shared" si="58"/>
        <v>172</v>
      </c>
      <c r="AH88" s="9">
        <f t="shared" si="58"/>
        <v>5</v>
      </c>
      <c r="AI88" s="9">
        <f t="shared" si="58"/>
        <v>34.4</v>
      </c>
      <c r="AJ88" s="9">
        <f t="shared" si="58"/>
        <v>154</v>
      </c>
      <c r="AK88" s="9">
        <f t="shared" si="58"/>
        <v>4</v>
      </c>
      <c r="AL88" s="9">
        <f t="shared" si="58"/>
        <v>38.5</v>
      </c>
      <c r="AM88" s="9">
        <f t="shared" si="58"/>
        <v>159</v>
      </c>
      <c r="AN88" s="9">
        <f t="shared" si="58"/>
        <v>4</v>
      </c>
      <c r="AO88" s="9">
        <f t="shared" si="58"/>
        <v>39.75</v>
      </c>
      <c r="AP88" s="9">
        <f t="shared" si="58"/>
        <v>23</v>
      </c>
      <c r="AQ88" s="9">
        <f t="shared" si="58"/>
        <v>2</v>
      </c>
      <c r="AR88" s="9">
        <f t="shared" si="58"/>
        <v>2</v>
      </c>
      <c r="AS88" s="9">
        <f t="shared" si="58"/>
        <v>2</v>
      </c>
      <c r="AT88" s="9">
        <f t="shared" si="58"/>
        <v>1</v>
      </c>
      <c r="AU88" s="9">
        <f t="shared" si="58"/>
        <v>4</v>
      </c>
      <c r="AV88" s="9">
        <f t="shared" si="58"/>
        <v>34</v>
      </c>
      <c r="AW88" s="9">
        <f t="shared" si="58"/>
        <v>4</v>
      </c>
      <c r="AX88" s="9">
        <f t="shared" si="58"/>
        <v>-1</v>
      </c>
      <c r="AY88" s="9">
        <f t="shared" si="58"/>
        <v>1</v>
      </c>
      <c r="AZ88" s="9">
        <f t="shared" si="58"/>
        <v>0</v>
      </c>
      <c r="BA88" s="9">
        <f t="shared" si="58"/>
        <v>0</v>
      </c>
      <c r="BB88" s="9">
        <f t="shared" si="58"/>
        <v>0</v>
      </c>
      <c r="BC88" s="9">
        <f t="shared" si="58"/>
        <v>4</v>
      </c>
      <c r="BD88" s="51"/>
    </row>
    <row r="89" spans="1:56" s="48" customFormat="1" ht="37.5" customHeight="1">
      <c r="A89" s="220">
        <v>1</v>
      </c>
      <c r="B89" s="243" t="s">
        <v>11</v>
      </c>
      <c r="C89" s="58"/>
      <c r="D89" s="15">
        <v>827</v>
      </c>
      <c r="E89" s="15">
        <v>23</v>
      </c>
      <c r="F89" s="16">
        <v>174</v>
      </c>
      <c r="G89" s="38">
        <v>5</v>
      </c>
      <c r="H89" s="16">
        <v>172</v>
      </c>
      <c r="I89" s="17">
        <v>5</v>
      </c>
      <c r="J89" s="16">
        <v>154</v>
      </c>
      <c r="K89" s="17">
        <v>4</v>
      </c>
      <c r="L89" s="16">
        <v>159</v>
      </c>
      <c r="M89" s="17">
        <v>4</v>
      </c>
      <c r="N89" s="16">
        <v>168</v>
      </c>
      <c r="O89" s="18">
        <v>5</v>
      </c>
      <c r="P89" s="19">
        <v>30</v>
      </c>
      <c r="Q89" s="20">
        <v>24</v>
      </c>
      <c r="R89" s="20">
        <v>1</v>
      </c>
      <c r="S89" s="20">
        <v>2</v>
      </c>
      <c r="T89" s="20">
        <v>2</v>
      </c>
      <c r="U89" s="20">
        <v>1</v>
      </c>
      <c r="V89" s="20">
        <v>0</v>
      </c>
      <c r="W89" s="21">
        <v>27</v>
      </c>
      <c r="X89" s="22">
        <v>816</v>
      </c>
      <c r="Y89" s="31">
        <v>23</v>
      </c>
      <c r="Z89" s="24">
        <v>35.478260869565219</v>
      </c>
      <c r="AA89" s="23">
        <v>157</v>
      </c>
      <c r="AB89" s="23">
        <v>5</v>
      </c>
      <c r="AC89" s="24">
        <v>31.4</v>
      </c>
      <c r="AD89" s="25">
        <v>174</v>
      </c>
      <c r="AE89" s="25">
        <v>5</v>
      </c>
      <c r="AF89" s="24">
        <v>34.799999999999997</v>
      </c>
      <c r="AG89" s="25">
        <v>172</v>
      </c>
      <c r="AH89" s="25">
        <v>5</v>
      </c>
      <c r="AI89" s="24">
        <v>34.4</v>
      </c>
      <c r="AJ89" s="25">
        <v>154</v>
      </c>
      <c r="AK89" s="25">
        <v>4</v>
      </c>
      <c r="AL89" s="24">
        <v>38.5</v>
      </c>
      <c r="AM89" s="25">
        <v>159</v>
      </c>
      <c r="AN89" s="25">
        <v>4</v>
      </c>
      <c r="AO89" s="24">
        <v>39.75</v>
      </c>
      <c r="AP89" s="40">
        <v>23</v>
      </c>
      <c r="AQ89" s="40">
        <v>2</v>
      </c>
      <c r="AR89" s="40">
        <v>2</v>
      </c>
      <c r="AS89" s="40">
        <v>2</v>
      </c>
      <c r="AT89" s="40">
        <v>1</v>
      </c>
      <c r="AU89" s="40">
        <v>4</v>
      </c>
      <c r="AV89" s="39">
        <v>34</v>
      </c>
      <c r="AW89" s="39">
        <v>4</v>
      </c>
      <c r="AX89" s="26">
        <v>-1</v>
      </c>
      <c r="AY89" s="26">
        <v>1</v>
      </c>
      <c r="AZ89" s="26">
        <v>0</v>
      </c>
      <c r="BA89" s="26">
        <v>0</v>
      </c>
      <c r="BB89" s="26">
        <v>0</v>
      </c>
      <c r="BC89" s="26">
        <v>4</v>
      </c>
      <c r="BD89" s="51"/>
    </row>
    <row r="90" spans="1:56" s="48" customFormat="1" ht="37.5" customHeight="1">
      <c r="A90" s="221"/>
      <c r="B90" s="244"/>
      <c r="C90" s="58"/>
      <c r="D90" s="15"/>
      <c r="E90" s="15"/>
      <c r="F90" s="16"/>
      <c r="G90" s="38"/>
      <c r="H90" s="16"/>
      <c r="I90" s="17"/>
      <c r="J90" s="16"/>
      <c r="K90" s="17"/>
      <c r="L90" s="16"/>
      <c r="M90" s="17"/>
      <c r="N90" s="16"/>
      <c r="O90" s="18"/>
      <c r="P90" s="19"/>
      <c r="Q90" s="20"/>
      <c r="R90" s="20"/>
      <c r="S90" s="20"/>
      <c r="T90" s="20"/>
      <c r="U90" s="20"/>
      <c r="V90" s="20"/>
      <c r="W90" s="21"/>
      <c r="X90" s="22">
        <f t="shared" ref="X90:Y93" si="59">AA90+AD90+AG90+AJ90+AM90</f>
        <v>0</v>
      </c>
      <c r="Y90" s="31">
        <f t="shared" si="59"/>
        <v>0</v>
      </c>
      <c r="Z90" s="24"/>
      <c r="AA90" s="23"/>
      <c r="AB90" s="23"/>
      <c r="AC90" s="24"/>
      <c r="AD90" s="25">
        <f t="shared" ref="AD90:AE93" si="60">F90</f>
        <v>0</v>
      </c>
      <c r="AE90" s="25">
        <f t="shared" si="60"/>
        <v>0</v>
      </c>
      <c r="AF90" s="24"/>
      <c r="AG90" s="25"/>
      <c r="AH90" s="25"/>
      <c r="AI90" s="24"/>
      <c r="AJ90" s="25"/>
      <c r="AK90" s="25"/>
      <c r="AL90" s="24"/>
      <c r="AM90" s="25">
        <f t="shared" ref="AM90:AN93" si="61">L90</f>
        <v>0</v>
      </c>
      <c r="AN90" s="25">
        <f t="shared" si="61"/>
        <v>0</v>
      </c>
      <c r="AO90" s="24"/>
      <c r="AP90" s="40"/>
      <c r="AQ90" s="40"/>
      <c r="AR90" s="40"/>
      <c r="AS90" s="40"/>
      <c r="AT90" s="40"/>
      <c r="AU90" s="40"/>
      <c r="AV90" s="39"/>
      <c r="AW90" s="39"/>
      <c r="AX90" s="26"/>
      <c r="AY90" s="26"/>
      <c r="AZ90" s="26"/>
      <c r="BA90" s="26"/>
      <c r="BB90" s="26"/>
      <c r="BC90" s="26"/>
      <c r="BD90" s="51"/>
    </row>
    <row r="91" spans="1:56" s="48" customFormat="1" ht="37.5" customHeight="1">
      <c r="A91" s="221"/>
      <c r="B91" s="244"/>
      <c r="C91" s="58" t="s">
        <v>153</v>
      </c>
      <c r="D91" s="15"/>
      <c r="E91" s="15"/>
      <c r="F91" s="16"/>
      <c r="G91" s="38"/>
      <c r="H91" s="16"/>
      <c r="I91" s="17"/>
      <c r="J91" s="16"/>
      <c r="K91" s="17"/>
      <c r="L91" s="16"/>
      <c r="M91" s="17"/>
      <c r="N91" s="16"/>
      <c r="O91" s="18"/>
      <c r="P91" s="19"/>
      <c r="Q91" s="20"/>
      <c r="R91" s="20"/>
      <c r="S91" s="20"/>
      <c r="T91" s="20"/>
      <c r="U91" s="20"/>
      <c r="V91" s="20"/>
      <c r="W91" s="21"/>
      <c r="X91" s="22">
        <f t="shared" si="59"/>
        <v>0</v>
      </c>
      <c r="Y91" s="31">
        <f t="shared" si="59"/>
        <v>0</v>
      </c>
      <c r="Z91" s="24"/>
      <c r="AA91" s="23"/>
      <c r="AB91" s="23"/>
      <c r="AC91" s="24"/>
      <c r="AD91" s="25">
        <f t="shared" si="60"/>
        <v>0</v>
      </c>
      <c r="AE91" s="25">
        <f t="shared" si="60"/>
        <v>0</v>
      </c>
      <c r="AF91" s="24"/>
      <c r="AG91" s="25"/>
      <c r="AH91" s="25"/>
      <c r="AI91" s="24"/>
      <c r="AJ91" s="25"/>
      <c r="AK91" s="25"/>
      <c r="AL91" s="24"/>
      <c r="AM91" s="25">
        <f t="shared" si="61"/>
        <v>0</v>
      </c>
      <c r="AN91" s="25">
        <f t="shared" si="61"/>
        <v>0</v>
      </c>
      <c r="AO91" s="24"/>
      <c r="AP91" s="40"/>
      <c r="AQ91" s="40"/>
      <c r="AR91" s="40"/>
      <c r="AS91" s="40"/>
      <c r="AT91" s="40"/>
      <c r="AU91" s="40"/>
      <c r="AV91" s="39"/>
      <c r="AW91" s="39"/>
      <c r="AX91" s="26"/>
      <c r="AY91" s="26"/>
      <c r="AZ91" s="26"/>
      <c r="BA91" s="26"/>
      <c r="BB91" s="26"/>
      <c r="BC91" s="26"/>
      <c r="BD91" s="51"/>
    </row>
    <row r="92" spans="1:56" s="48" customFormat="1" ht="37.5" customHeight="1">
      <c r="A92" s="221"/>
      <c r="B92" s="244"/>
      <c r="C92" s="58"/>
      <c r="D92" s="15"/>
      <c r="E92" s="15"/>
      <c r="F92" s="16"/>
      <c r="G92" s="38"/>
      <c r="H92" s="16"/>
      <c r="I92" s="17"/>
      <c r="J92" s="16"/>
      <c r="K92" s="17"/>
      <c r="L92" s="16"/>
      <c r="M92" s="17"/>
      <c r="N92" s="16"/>
      <c r="O92" s="18"/>
      <c r="P92" s="19"/>
      <c r="Q92" s="20"/>
      <c r="R92" s="20"/>
      <c r="S92" s="20"/>
      <c r="T92" s="20"/>
      <c r="U92" s="20"/>
      <c r="V92" s="20"/>
      <c r="W92" s="21"/>
      <c r="X92" s="22">
        <f t="shared" si="59"/>
        <v>0</v>
      </c>
      <c r="Y92" s="31">
        <f t="shared" si="59"/>
        <v>0</v>
      </c>
      <c r="Z92" s="24"/>
      <c r="AA92" s="23"/>
      <c r="AB92" s="23"/>
      <c r="AC92" s="24"/>
      <c r="AD92" s="25">
        <f t="shared" si="60"/>
        <v>0</v>
      </c>
      <c r="AE92" s="25">
        <f t="shared" si="60"/>
        <v>0</v>
      </c>
      <c r="AF92" s="24"/>
      <c r="AG92" s="25"/>
      <c r="AH92" s="25"/>
      <c r="AI92" s="24"/>
      <c r="AJ92" s="25"/>
      <c r="AK92" s="25"/>
      <c r="AL92" s="24"/>
      <c r="AM92" s="25">
        <f t="shared" si="61"/>
        <v>0</v>
      </c>
      <c r="AN92" s="25">
        <f t="shared" si="61"/>
        <v>0</v>
      </c>
      <c r="AO92" s="24"/>
      <c r="AP92" s="40"/>
      <c r="AQ92" s="40"/>
      <c r="AR92" s="40"/>
      <c r="AS92" s="40"/>
      <c r="AT92" s="40"/>
      <c r="AU92" s="40"/>
      <c r="AV92" s="39"/>
      <c r="AW92" s="39"/>
      <c r="AX92" s="26"/>
      <c r="AY92" s="26"/>
      <c r="AZ92" s="26"/>
      <c r="BA92" s="26"/>
      <c r="BB92" s="26"/>
      <c r="BC92" s="26"/>
      <c r="BD92" s="51"/>
    </row>
    <row r="93" spans="1:56" s="48" customFormat="1" ht="37.5" customHeight="1">
      <c r="A93" s="221"/>
      <c r="B93" s="245"/>
      <c r="C93" s="58"/>
      <c r="D93" s="15"/>
      <c r="E93" s="15"/>
      <c r="F93" s="16"/>
      <c r="G93" s="38"/>
      <c r="H93" s="16"/>
      <c r="I93" s="17"/>
      <c r="J93" s="16"/>
      <c r="K93" s="17"/>
      <c r="L93" s="16"/>
      <c r="M93" s="17"/>
      <c r="N93" s="16"/>
      <c r="O93" s="18"/>
      <c r="P93" s="19"/>
      <c r="Q93" s="20"/>
      <c r="R93" s="20"/>
      <c r="S93" s="20"/>
      <c r="T93" s="20"/>
      <c r="U93" s="20"/>
      <c r="V93" s="20"/>
      <c r="W93" s="21"/>
      <c r="X93" s="22">
        <f t="shared" si="59"/>
        <v>0</v>
      </c>
      <c r="Y93" s="31">
        <f t="shared" si="59"/>
        <v>0</v>
      </c>
      <c r="Z93" s="24"/>
      <c r="AA93" s="23"/>
      <c r="AB93" s="23"/>
      <c r="AC93" s="24"/>
      <c r="AD93" s="25">
        <f t="shared" si="60"/>
        <v>0</v>
      </c>
      <c r="AE93" s="25">
        <f t="shared" si="60"/>
        <v>0</v>
      </c>
      <c r="AF93" s="24"/>
      <c r="AG93" s="25"/>
      <c r="AH93" s="25"/>
      <c r="AI93" s="24"/>
      <c r="AJ93" s="25"/>
      <c r="AK93" s="25"/>
      <c r="AL93" s="24"/>
      <c r="AM93" s="25">
        <f t="shared" si="61"/>
        <v>0</v>
      </c>
      <c r="AN93" s="25">
        <f t="shared" si="61"/>
        <v>0</v>
      </c>
      <c r="AO93" s="24"/>
      <c r="AP93" s="40"/>
      <c r="AQ93" s="40"/>
      <c r="AR93" s="40"/>
      <c r="AS93" s="40"/>
      <c r="AT93" s="40"/>
      <c r="AU93" s="40"/>
      <c r="AV93" s="39"/>
      <c r="AW93" s="39"/>
      <c r="AX93" s="26"/>
      <c r="AY93" s="26"/>
      <c r="AZ93" s="26"/>
      <c r="BA93" s="26"/>
      <c r="BB93" s="26"/>
      <c r="BC93" s="26"/>
      <c r="BD93" s="51"/>
    </row>
    <row r="94" spans="1:56" s="48" customFormat="1" ht="15.75" customHeight="1">
      <c r="A94" s="255" t="s">
        <v>0</v>
      </c>
      <c r="B94" s="232" t="s">
        <v>72</v>
      </c>
      <c r="C94" s="255" t="s">
        <v>73</v>
      </c>
      <c r="D94" s="258" t="s">
        <v>74</v>
      </c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9" t="s">
        <v>75</v>
      </c>
      <c r="Y94" s="259"/>
      <c r="Z94" s="259"/>
      <c r="AA94" s="259"/>
      <c r="AB94" s="259"/>
      <c r="AC94" s="259"/>
      <c r="AD94" s="259"/>
      <c r="AE94" s="259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60" t="s">
        <v>75</v>
      </c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  <c r="BB94" s="260"/>
      <c r="BC94" s="260"/>
      <c r="BD94" s="51"/>
    </row>
    <row r="95" spans="1:56" s="48" customFormat="1" ht="15.75" customHeight="1">
      <c r="A95" s="256"/>
      <c r="B95" s="256"/>
      <c r="C95" s="256"/>
      <c r="D95" s="233" t="s">
        <v>76</v>
      </c>
      <c r="E95" s="234"/>
      <c r="F95" s="235" t="s">
        <v>77</v>
      </c>
      <c r="G95" s="236"/>
      <c r="H95" s="235" t="s">
        <v>78</v>
      </c>
      <c r="I95" s="236"/>
      <c r="J95" s="235" t="s">
        <v>79</v>
      </c>
      <c r="K95" s="236"/>
      <c r="L95" s="235" t="s">
        <v>80</v>
      </c>
      <c r="M95" s="236"/>
      <c r="N95" s="235" t="s">
        <v>81</v>
      </c>
      <c r="O95" s="237"/>
      <c r="P95" s="233" t="s">
        <v>82</v>
      </c>
      <c r="Q95" s="238"/>
      <c r="R95" s="238"/>
      <c r="S95" s="238"/>
      <c r="T95" s="238"/>
      <c r="U95" s="238"/>
      <c r="V95" s="234"/>
      <c r="W95" s="258" t="s">
        <v>83</v>
      </c>
      <c r="X95" s="239" t="s">
        <v>76</v>
      </c>
      <c r="Y95" s="240"/>
      <c r="Z95" s="241"/>
      <c r="AA95" s="214" t="s">
        <v>77</v>
      </c>
      <c r="AB95" s="215"/>
      <c r="AC95" s="242"/>
      <c r="AD95" s="214" t="s">
        <v>78</v>
      </c>
      <c r="AE95" s="215"/>
      <c r="AF95" s="242"/>
      <c r="AG95" s="214" t="s">
        <v>79</v>
      </c>
      <c r="AH95" s="215"/>
      <c r="AI95" s="242"/>
      <c r="AJ95" s="214" t="s">
        <v>80</v>
      </c>
      <c r="AK95" s="215"/>
      <c r="AL95" s="215"/>
      <c r="AM95" s="259" t="s">
        <v>81</v>
      </c>
      <c r="AN95" s="259"/>
      <c r="AO95" s="259"/>
      <c r="AP95" s="217" t="s">
        <v>84</v>
      </c>
      <c r="AQ95" s="218"/>
      <c r="AR95" s="218"/>
      <c r="AS95" s="218"/>
      <c r="AT95" s="218"/>
      <c r="AU95" s="218"/>
      <c r="AV95" s="219"/>
      <c r="AW95" s="217" t="s">
        <v>85</v>
      </c>
      <c r="AX95" s="218"/>
      <c r="AY95" s="218"/>
      <c r="AZ95" s="218"/>
      <c r="BA95" s="218"/>
      <c r="BB95" s="218"/>
      <c r="BC95" s="219"/>
      <c r="BD95" s="51"/>
    </row>
    <row r="96" spans="1:56" s="48" customFormat="1" ht="83.25" customHeight="1">
      <c r="A96" s="256"/>
      <c r="B96" s="257"/>
      <c r="C96" s="257"/>
      <c r="D96" s="109" t="s">
        <v>86</v>
      </c>
      <c r="E96" s="109" t="s">
        <v>87</v>
      </c>
      <c r="F96" s="109" t="s">
        <v>86</v>
      </c>
      <c r="G96" s="109" t="s">
        <v>87</v>
      </c>
      <c r="H96" s="109" t="s">
        <v>86</v>
      </c>
      <c r="I96" s="109" t="s">
        <v>87</v>
      </c>
      <c r="J96" s="109" t="s">
        <v>86</v>
      </c>
      <c r="K96" s="109" t="s">
        <v>87</v>
      </c>
      <c r="L96" s="109" t="s">
        <v>86</v>
      </c>
      <c r="M96" s="109" t="s">
        <v>87</v>
      </c>
      <c r="N96" s="109" t="s">
        <v>86</v>
      </c>
      <c r="O96" s="53" t="s">
        <v>87</v>
      </c>
      <c r="P96" s="110" t="s">
        <v>88</v>
      </c>
      <c r="Q96" s="66" t="s">
        <v>89</v>
      </c>
      <c r="R96" s="66" t="s">
        <v>90</v>
      </c>
      <c r="S96" s="66" t="s">
        <v>91</v>
      </c>
      <c r="T96" s="66" t="s">
        <v>92</v>
      </c>
      <c r="U96" s="66" t="s">
        <v>93</v>
      </c>
      <c r="V96" s="66" t="s">
        <v>94</v>
      </c>
      <c r="W96" s="258"/>
      <c r="X96" s="67" t="s">
        <v>86</v>
      </c>
      <c r="Y96" s="67" t="s">
        <v>87</v>
      </c>
      <c r="Z96" s="67" t="s">
        <v>95</v>
      </c>
      <c r="AA96" s="56" t="s">
        <v>86</v>
      </c>
      <c r="AB96" s="68" t="s">
        <v>87</v>
      </c>
      <c r="AC96" s="68" t="s">
        <v>95</v>
      </c>
      <c r="AD96" s="68" t="s">
        <v>86</v>
      </c>
      <c r="AE96" s="68" t="s">
        <v>87</v>
      </c>
      <c r="AF96" s="68" t="s">
        <v>95</v>
      </c>
      <c r="AG96" s="68" t="s">
        <v>86</v>
      </c>
      <c r="AH96" s="68" t="s">
        <v>87</v>
      </c>
      <c r="AI96" s="68" t="s">
        <v>95</v>
      </c>
      <c r="AJ96" s="68" t="s">
        <v>86</v>
      </c>
      <c r="AK96" s="68" t="s">
        <v>87</v>
      </c>
      <c r="AL96" s="68" t="s">
        <v>95</v>
      </c>
      <c r="AM96" s="68" t="s">
        <v>86</v>
      </c>
      <c r="AN96" s="68" t="s">
        <v>87</v>
      </c>
      <c r="AO96" s="68" t="s">
        <v>95</v>
      </c>
      <c r="AP96" s="66" t="s">
        <v>89</v>
      </c>
      <c r="AQ96" s="66" t="s">
        <v>90</v>
      </c>
      <c r="AR96" s="66" t="s">
        <v>91</v>
      </c>
      <c r="AS96" s="66" t="s">
        <v>92</v>
      </c>
      <c r="AT96" s="66" t="s">
        <v>93</v>
      </c>
      <c r="AU96" s="66" t="s">
        <v>94</v>
      </c>
      <c r="AV96" s="66" t="s">
        <v>88</v>
      </c>
      <c r="AW96" s="66" t="s">
        <v>97</v>
      </c>
      <c r="AX96" s="69" t="s">
        <v>89</v>
      </c>
      <c r="AY96" s="69" t="s">
        <v>90</v>
      </c>
      <c r="AZ96" s="69" t="s">
        <v>91</v>
      </c>
      <c r="BA96" s="69" t="s">
        <v>92</v>
      </c>
      <c r="BB96" s="69" t="s">
        <v>93</v>
      </c>
      <c r="BC96" s="69" t="s">
        <v>94</v>
      </c>
      <c r="BD96" s="51"/>
    </row>
    <row r="97" spans="1:56" s="48" customFormat="1" ht="15.75">
      <c r="A97" s="257"/>
      <c r="B97" s="111" t="s">
        <v>76</v>
      </c>
      <c r="C97" s="8"/>
      <c r="D97" s="112">
        <f>D98</f>
        <v>301</v>
      </c>
      <c r="E97" s="112">
        <f t="shared" ref="E97:BC97" si="62">E98</f>
        <v>10</v>
      </c>
      <c r="F97" s="112">
        <f t="shared" si="62"/>
        <v>66</v>
      </c>
      <c r="G97" s="112">
        <f t="shared" si="62"/>
        <v>2</v>
      </c>
      <c r="H97" s="112">
        <f t="shared" si="62"/>
        <v>53</v>
      </c>
      <c r="I97" s="112">
        <f t="shared" si="62"/>
        <v>2</v>
      </c>
      <c r="J97" s="112">
        <f t="shared" si="62"/>
        <v>53</v>
      </c>
      <c r="K97" s="112">
        <f t="shared" si="62"/>
        <v>2</v>
      </c>
      <c r="L97" s="112">
        <f t="shared" si="62"/>
        <v>67</v>
      </c>
      <c r="M97" s="112">
        <f t="shared" si="62"/>
        <v>2</v>
      </c>
      <c r="N97" s="112">
        <f t="shared" si="62"/>
        <v>62</v>
      </c>
      <c r="O97" s="112">
        <f t="shared" si="62"/>
        <v>2</v>
      </c>
      <c r="P97" s="112">
        <f t="shared" si="62"/>
        <v>14</v>
      </c>
      <c r="Q97" s="112">
        <f t="shared" si="62"/>
        <v>10</v>
      </c>
      <c r="R97" s="112">
        <f t="shared" si="62"/>
        <v>0</v>
      </c>
      <c r="S97" s="112">
        <f t="shared" si="62"/>
        <v>2</v>
      </c>
      <c r="T97" s="112">
        <f t="shared" si="62"/>
        <v>1</v>
      </c>
      <c r="U97" s="112">
        <f t="shared" si="62"/>
        <v>1</v>
      </c>
      <c r="V97" s="112">
        <f t="shared" si="62"/>
        <v>0</v>
      </c>
      <c r="W97" s="112">
        <f t="shared" si="62"/>
        <v>10</v>
      </c>
      <c r="X97" s="112">
        <f t="shared" si="62"/>
        <v>301</v>
      </c>
      <c r="Y97" s="112">
        <f t="shared" si="62"/>
        <v>10</v>
      </c>
      <c r="Z97" s="112">
        <f t="shared" si="62"/>
        <v>30.1</v>
      </c>
      <c r="AA97" s="112">
        <f t="shared" si="62"/>
        <v>62</v>
      </c>
      <c r="AB97" s="112">
        <f t="shared" si="62"/>
        <v>2</v>
      </c>
      <c r="AC97" s="112">
        <f t="shared" si="62"/>
        <v>31</v>
      </c>
      <c r="AD97" s="112">
        <f t="shared" si="62"/>
        <v>66</v>
      </c>
      <c r="AE97" s="112">
        <f t="shared" si="62"/>
        <v>2</v>
      </c>
      <c r="AF97" s="112">
        <f t="shared" si="62"/>
        <v>33</v>
      </c>
      <c r="AG97" s="112">
        <f t="shared" si="62"/>
        <v>53</v>
      </c>
      <c r="AH97" s="112">
        <f t="shared" si="62"/>
        <v>2</v>
      </c>
      <c r="AI97" s="112">
        <f t="shared" si="62"/>
        <v>26.5</v>
      </c>
      <c r="AJ97" s="112">
        <f t="shared" si="62"/>
        <v>53</v>
      </c>
      <c r="AK97" s="112">
        <f t="shared" si="62"/>
        <v>2</v>
      </c>
      <c r="AL97" s="112">
        <f t="shared" si="62"/>
        <v>26.5</v>
      </c>
      <c r="AM97" s="112">
        <f t="shared" si="62"/>
        <v>67</v>
      </c>
      <c r="AN97" s="112">
        <f t="shared" si="62"/>
        <v>2</v>
      </c>
      <c r="AO97" s="112">
        <f t="shared" si="62"/>
        <v>33.5</v>
      </c>
      <c r="AP97" s="112" t="e">
        <f t="shared" si="62"/>
        <v>#REF!</v>
      </c>
      <c r="AQ97" s="112" t="e">
        <f t="shared" si="62"/>
        <v>#REF!</v>
      </c>
      <c r="AR97" s="112" t="e">
        <f t="shared" si="62"/>
        <v>#REF!</v>
      </c>
      <c r="AS97" s="112" t="e">
        <f t="shared" si="62"/>
        <v>#REF!</v>
      </c>
      <c r="AT97" s="112" t="e">
        <f t="shared" si="62"/>
        <v>#REF!</v>
      </c>
      <c r="AU97" s="112" t="e">
        <f t="shared" si="62"/>
        <v>#REF!</v>
      </c>
      <c r="AV97" s="112" t="e">
        <f t="shared" si="62"/>
        <v>#REF!</v>
      </c>
      <c r="AW97" s="112" t="e">
        <f t="shared" si="62"/>
        <v>#REF!</v>
      </c>
      <c r="AX97" s="112" t="e">
        <f t="shared" si="62"/>
        <v>#REF!</v>
      </c>
      <c r="AY97" s="112" t="e">
        <f t="shared" si="62"/>
        <v>#REF!</v>
      </c>
      <c r="AZ97" s="112" t="e">
        <f t="shared" si="62"/>
        <v>#REF!</v>
      </c>
      <c r="BA97" s="112" t="e">
        <f t="shared" si="62"/>
        <v>#REF!</v>
      </c>
      <c r="BB97" s="112" t="e">
        <f t="shared" si="62"/>
        <v>#REF!</v>
      </c>
      <c r="BC97" s="112" t="e">
        <f t="shared" si="62"/>
        <v>#REF!</v>
      </c>
      <c r="BD97" s="51"/>
    </row>
    <row r="98" spans="1:56" s="48" customFormat="1" ht="15.75">
      <c r="A98" s="250">
        <v>1</v>
      </c>
      <c r="B98" s="113" t="s">
        <v>17</v>
      </c>
      <c r="C98" s="58" t="s">
        <v>154</v>
      </c>
      <c r="D98" s="114">
        <f t="shared" ref="D98:D99" si="63">F98+H98+J98+L98+N98</f>
        <v>301</v>
      </c>
      <c r="E98" s="114">
        <v>10</v>
      </c>
      <c r="F98" s="115">
        <v>66</v>
      </c>
      <c r="G98" s="116">
        <v>2</v>
      </c>
      <c r="H98" s="115">
        <v>53</v>
      </c>
      <c r="I98" s="117">
        <v>2</v>
      </c>
      <c r="J98" s="115">
        <v>53</v>
      </c>
      <c r="K98" s="117">
        <v>2</v>
      </c>
      <c r="L98" s="115">
        <v>67</v>
      </c>
      <c r="M98" s="117">
        <v>2</v>
      </c>
      <c r="N98" s="115">
        <v>62</v>
      </c>
      <c r="O98" s="118">
        <v>2</v>
      </c>
      <c r="P98" s="10">
        <v>14</v>
      </c>
      <c r="Q98" s="10">
        <v>10</v>
      </c>
      <c r="R98" s="10">
        <v>0</v>
      </c>
      <c r="S98" s="10">
        <v>2</v>
      </c>
      <c r="T98" s="10">
        <v>1</v>
      </c>
      <c r="U98" s="10">
        <v>1</v>
      </c>
      <c r="V98" s="10">
        <f t="shared" ref="V98" si="64">SUM(V99:V115)</f>
        <v>0</v>
      </c>
      <c r="W98" s="10">
        <v>10</v>
      </c>
      <c r="X98" s="22">
        <f t="shared" ref="X98:Y99" si="65">AA98+AD98+AG98+AJ98+AM98</f>
        <v>301</v>
      </c>
      <c r="Y98" s="31">
        <f t="shared" si="65"/>
        <v>10</v>
      </c>
      <c r="Z98" s="119">
        <f t="shared" ref="Z98" si="66">X98/Y98</f>
        <v>30.1</v>
      </c>
      <c r="AA98" s="82">
        <v>62</v>
      </c>
      <c r="AB98" s="82">
        <v>2</v>
      </c>
      <c r="AC98" s="119">
        <f t="shared" ref="AC98" si="67">AA98/AB98</f>
        <v>31</v>
      </c>
      <c r="AD98" s="83">
        <v>66</v>
      </c>
      <c r="AE98" s="83">
        <f>G98</f>
        <v>2</v>
      </c>
      <c r="AF98" s="119">
        <f t="shared" ref="AF98" si="68">AD98/AE98</f>
        <v>33</v>
      </c>
      <c r="AG98" s="83">
        <v>53</v>
      </c>
      <c r="AH98" s="83">
        <f>I98</f>
        <v>2</v>
      </c>
      <c r="AI98" s="119">
        <f t="shared" ref="AI98" si="69">AG98/AH98</f>
        <v>26.5</v>
      </c>
      <c r="AJ98" s="83">
        <f t="shared" ref="AJ98:AK98" si="70">J98</f>
        <v>53</v>
      </c>
      <c r="AK98" s="83">
        <f t="shared" si="70"/>
        <v>2</v>
      </c>
      <c r="AL98" s="119">
        <f t="shared" ref="AL98" si="71">AJ98/AK98</f>
        <v>26.5</v>
      </c>
      <c r="AM98" s="83">
        <v>67</v>
      </c>
      <c r="AN98" s="83">
        <f>M98</f>
        <v>2</v>
      </c>
      <c r="AO98" s="119">
        <f t="shared" ref="AO98" si="72">AM98/AN98</f>
        <v>33.5</v>
      </c>
      <c r="AP98" s="40" t="e">
        <f>ROUND($AB98*VLOOKUP(1,GV_TiH,COLUMN()-COLUMN(#REF!),0)+$AE98*VLOOKUP(2,GV_TiH,COLUMN()-COLUMN(#REF!),0)+$AH98*VLOOKUP(3,GV_TiH,COLUMN()-COLUMN(#REF!),0)+$AK98*VLOOKUP(4,GV_TiH,COLUMN()-COLUMN(#REF!),0)+$AN98*VLOOKUP(5,GV_TiH,COLUMN()-COLUMN(#REF!),0),0)</f>
        <v>#REF!</v>
      </c>
      <c r="AQ98" s="40" t="e">
        <f>ROUND($AB98*VLOOKUP(1,GV_TiH,COLUMN()-COLUMN(#REF!),0)+$AE98*VLOOKUP(2,GV_TiH,COLUMN()-COLUMN(#REF!),0)+$AH98*VLOOKUP(3,GV_TiH,COLUMN()-COLUMN(#REF!),0)+$AK98*VLOOKUP(4,GV_TiH,COLUMN()-COLUMN(#REF!),0)+$AN98*VLOOKUP(5,GV_TiH,COLUMN()-COLUMN(#REF!),0),0)</f>
        <v>#REF!</v>
      </c>
      <c r="AR98" s="40" t="e">
        <f>ROUND($AB98*VLOOKUP(1,GV_TiH,COLUMN()-COLUMN(#REF!),0)+$AE98*VLOOKUP(2,GV_TiH,COLUMN()-COLUMN(#REF!),0)+$AH98*VLOOKUP(3,GV_TiH,COLUMN()-COLUMN(#REF!),0)+$AK98*VLOOKUP(4,GV_TiH,COLUMN()-COLUMN(#REF!),0)+$AN98*VLOOKUP(5,GV_TiH,COLUMN()-COLUMN(#REF!),0),0)</f>
        <v>#REF!</v>
      </c>
      <c r="AS98" s="40" t="e">
        <f>ROUND($AB98*VLOOKUP(1,GV_TiH,COLUMN()-COLUMN(#REF!),0)+$AE98*VLOOKUP(2,GV_TiH,COLUMN()-COLUMN(#REF!),0)+$AH98*VLOOKUP(3,GV_TiH,COLUMN()-COLUMN(#REF!),0)+$AK98*VLOOKUP(4,GV_TiH,COLUMN()-COLUMN(#REF!),0)+$AN98*VLOOKUP(5,GV_TiH,COLUMN()-COLUMN(#REF!),0),0)</f>
        <v>#REF!</v>
      </c>
      <c r="AT98" s="40" t="e">
        <f>ROUND($AB98*VLOOKUP(1,GV_TiH,COLUMN()-COLUMN(#REF!),0)+$AE98*VLOOKUP(2,GV_TiH,COLUMN()-COLUMN(#REF!),0)+$AH98*VLOOKUP(3,GV_TiH,COLUMN()-COLUMN(#REF!),0)+$AK98*VLOOKUP(4,GV_TiH,COLUMN()-COLUMN(#REF!),0)+$AN98*VLOOKUP(5,GV_TiH,COLUMN()-COLUMN(#REF!),0),0)</f>
        <v>#REF!</v>
      </c>
      <c r="AU98" s="40" t="e">
        <f>ROUND($AB98*VLOOKUP(1,GV_TiH,COLUMN()-COLUMN(#REF!),0)+$AE98*VLOOKUP(2,GV_TiH,COLUMN()-COLUMN(#REF!),0)+$AH98*VLOOKUP(3,GV_TiH,COLUMN()-COLUMN(#REF!),0)+$AK98*VLOOKUP(4,GV_TiH,COLUMN()-COLUMN(#REF!),0)+$AN98*VLOOKUP(5,GV_TiH,COLUMN()-COLUMN(#REF!),0),0)</f>
        <v>#REF!</v>
      </c>
      <c r="AV98" s="39" t="e">
        <f>SUM(AP98:AU98)</f>
        <v>#REF!</v>
      </c>
      <c r="AW98" s="39" t="e">
        <f t="shared" ref="AW98" si="73">AV98-P98</f>
        <v>#REF!</v>
      </c>
      <c r="AX98" s="26" t="e">
        <f t="shared" ref="AX98:BC98" si="74">AP98-Q98</f>
        <v>#REF!</v>
      </c>
      <c r="AY98" s="26" t="e">
        <f t="shared" si="74"/>
        <v>#REF!</v>
      </c>
      <c r="AZ98" s="26" t="e">
        <f t="shared" si="74"/>
        <v>#REF!</v>
      </c>
      <c r="BA98" s="26" t="e">
        <f t="shared" si="74"/>
        <v>#REF!</v>
      </c>
      <c r="BB98" s="26" t="e">
        <f t="shared" si="74"/>
        <v>#REF!</v>
      </c>
      <c r="BC98" s="26" t="e">
        <f t="shared" si="74"/>
        <v>#REF!</v>
      </c>
      <c r="BD98" s="51"/>
    </row>
    <row r="99" spans="1:56" s="48" customFormat="1" ht="15" customHeight="1">
      <c r="A99" s="250"/>
      <c r="B99" s="120" t="s">
        <v>100</v>
      </c>
      <c r="C99" s="58"/>
      <c r="D99" s="114">
        <f t="shared" si="63"/>
        <v>301</v>
      </c>
      <c r="E99" s="114">
        <v>10</v>
      </c>
      <c r="F99" s="115">
        <v>66</v>
      </c>
      <c r="G99" s="116">
        <v>2</v>
      </c>
      <c r="H99" s="115">
        <v>53</v>
      </c>
      <c r="I99" s="117">
        <v>2</v>
      </c>
      <c r="J99" s="115">
        <v>53</v>
      </c>
      <c r="K99" s="117">
        <v>2</v>
      </c>
      <c r="L99" s="115">
        <v>67</v>
      </c>
      <c r="M99" s="117">
        <v>2</v>
      </c>
      <c r="N99" s="115">
        <v>62</v>
      </c>
      <c r="O99" s="118">
        <v>2</v>
      </c>
      <c r="P99" s="10">
        <v>14</v>
      </c>
      <c r="Q99" s="10">
        <v>10</v>
      </c>
      <c r="R99" s="10">
        <v>0</v>
      </c>
      <c r="S99" s="10">
        <v>2</v>
      </c>
      <c r="T99" s="10">
        <v>1</v>
      </c>
      <c r="U99" s="10">
        <v>1</v>
      </c>
      <c r="V99" s="10">
        <f>SUM(V100:V115)</f>
        <v>0</v>
      </c>
      <c r="W99" s="10">
        <v>10</v>
      </c>
      <c r="X99" s="22">
        <f t="shared" si="65"/>
        <v>0</v>
      </c>
      <c r="Y99" s="31"/>
      <c r="Z99" s="119"/>
      <c r="AA99" s="82"/>
      <c r="AB99" s="82"/>
      <c r="AC99" s="119"/>
      <c r="AD99" s="83"/>
      <c r="AE99" s="83"/>
      <c r="AF99" s="119"/>
      <c r="AG99" s="83"/>
      <c r="AH99" s="83"/>
      <c r="AI99" s="119"/>
      <c r="AJ99" s="83"/>
      <c r="AK99" s="83"/>
      <c r="AL99" s="119"/>
      <c r="AM99" s="83"/>
      <c r="AN99" s="83"/>
      <c r="AO99" s="119"/>
      <c r="AP99" s="40"/>
      <c r="AQ99" s="40"/>
      <c r="AR99" s="40"/>
      <c r="AS99" s="40"/>
      <c r="AT99" s="40"/>
      <c r="AU99" s="40"/>
      <c r="AV99" s="39"/>
      <c r="AW99" s="39"/>
      <c r="AX99" s="26"/>
      <c r="AY99" s="26"/>
      <c r="AZ99" s="26"/>
      <c r="BA99" s="26"/>
      <c r="BB99" s="26"/>
      <c r="BC99" s="26"/>
      <c r="BD99" s="51"/>
    </row>
    <row r="100" spans="1:56" s="48" customFormat="1" ht="15.75" customHeight="1">
      <c r="A100" s="251" t="s">
        <v>0</v>
      </c>
      <c r="B100" s="251" t="s">
        <v>72</v>
      </c>
      <c r="C100" s="229" t="s">
        <v>73</v>
      </c>
      <c r="D100" s="235" t="s">
        <v>74</v>
      </c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6"/>
      <c r="X100" s="252" t="s">
        <v>75</v>
      </c>
      <c r="Y100" s="253"/>
      <c r="Z100" s="253"/>
      <c r="AA100" s="253"/>
      <c r="AB100" s="253"/>
      <c r="AC100" s="253"/>
      <c r="AD100" s="253"/>
      <c r="AE100" s="253"/>
      <c r="AF100" s="253"/>
      <c r="AG100" s="253"/>
      <c r="AH100" s="253"/>
      <c r="AI100" s="253"/>
      <c r="AJ100" s="253"/>
      <c r="AK100" s="253"/>
      <c r="AL100" s="253"/>
      <c r="AM100" s="253"/>
      <c r="AN100" s="253"/>
      <c r="AO100" s="254"/>
      <c r="AP100" s="217" t="s">
        <v>75</v>
      </c>
      <c r="AQ100" s="218"/>
      <c r="AR100" s="218"/>
      <c r="AS100" s="218"/>
      <c r="AT100" s="218"/>
      <c r="AU100" s="218"/>
      <c r="AV100" s="218"/>
      <c r="AW100" s="218"/>
      <c r="AX100" s="218"/>
      <c r="AY100" s="218"/>
      <c r="AZ100" s="218"/>
      <c r="BA100" s="218"/>
      <c r="BB100" s="218"/>
      <c r="BC100" s="219"/>
      <c r="BD100" s="51"/>
    </row>
    <row r="101" spans="1:56" s="48" customFormat="1" ht="15.75" customHeight="1">
      <c r="A101" s="230"/>
      <c r="B101" s="230"/>
      <c r="C101" s="230"/>
      <c r="D101" s="233" t="s">
        <v>76</v>
      </c>
      <c r="E101" s="234"/>
      <c r="F101" s="233" t="s">
        <v>77</v>
      </c>
      <c r="G101" s="234"/>
      <c r="H101" s="233" t="s">
        <v>78</v>
      </c>
      <c r="I101" s="234"/>
      <c r="J101" s="233" t="s">
        <v>79</v>
      </c>
      <c r="K101" s="234"/>
      <c r="L101" s="233" t="s">
        <v>80</v>
      </c>
      <c r="M101" s="234"/>
      <c r="N101" s="233" t="s">
        <v>81</v>
      </c>
      <c r="O101" s="234"/>
      <c r="P101" s="233" t="s">
        <v>82</v>
      </c>
      <c r="Q101" s="238"/>
      <c r="R101" s="238"/>
      <c r="S101" s="238"/>
      <c r="T101" s="238"/>
      <c r="U101" s="238"/>
      <c r="V101" s="234"/>
      <c r="W101" s="229" t="s">
        <v>83</v>
      </c>
      <c r="X101" s="214" t="s">
        <v>76</v>
      </c>
      <c r="Y101" s="215"/>
      <c r="Z101" s="242"/>
      <c r="AA101" s="214" t="s">
        <v>77</v>
      </c>
      <c r="AB101" s="215"/>
      <c r="AC101" s="242"/>
      <c r="AD101" s="214" t="s">
        <v>78</v>
      </c>
      <c r="AE101" s="215"/>
      <c r="AF101" s="242"/>
      <c r="AG101" s="214" t="s">
        <v>79</v>
      </c>
      <c r="AH101" s="215"/>
      <c r="AI101" s="242"/>
      <c r="AJ101" s="214" t="s">
        <v>80</v>
      </c>
      <c r="AK101" s="215"/>
      <c r="AL101" s="242"/>
      <c r="AM101" s="214" t="s">
        <v>81</v>
      </c>
      <c r="AN101" s="215"/>
      <c r="AO101" s="242"/>
      <c r="AP101" s="217" t="s">
        <v>84</v>
      </c>
      <c r="AQ101" s="218"/>
      <c r="AR101" s="218"/>
      <c r="AS101" s="218"/>
      <c r="AT101" s="218"/>
      <c r="AU101" s="218"/>
      <c r="AV101" s="219"/>
      <c r="AW101" s="217" t="s">
        <v>85</v>
      </c>
      <c r="AX101" s="218"/>
      <c r="AY101" s="218"/>
      <c r="AZ101" s="218"/>
      <c r="BA101" s="218"/>
      <c r="BB101" s="218"/>
      <c r="BC101" s="219"/>
      <c r="BD101" s="51"/>
    </row>
    <row r="102" spans="1:56" s="48" customFormat="1" ht="83.25" customHeight="1">
      <c r="A102" s="230"/>
      <c r="B102" s="231"/>
      <c r="C102" s="231"/>
      <c r="D102" s="52" t="s">
        <v>86</v>
      </c>
      <c r="E102" s="52" t="s">
        <v>87</v>
      </c>
      <c r="F102" s="52" t="s">
        <v>86</v>
      </c>
      <c r="G102" s="52" t="s">
        <v>87</v>
      </c>
      <c r="H102" s="52" t="s">
        <v>86</v>
      </c>
      <c r="I102" s="52" t="s">
        <v>87</v>
      </c>
      <c r="J102" s="52" t="s">
        <v>86</v>
      </c>
      <c r="K102" s="52" t="s">
        <v>87</v>
      </c>
      <c r="L102" s="52" t="s">
        <v>86</v>
      </c>
      <c r="M102" s="52" t="s">
        <v>87</v>
      </c>
      <c r="N102" s="52" t="s">
        <v>86</v>
      </c>
      <c r="O102" s="53" t="s">
        <v>87</v>
      </c>
      <c r="P102" s="54" t="s">
        <v>88</v>
      </c>
      <c r="Q102" s="38" t="s">
        <v>89</v>
      </c>
      <c r="R102" s="38" t="s">
        <v>90</v>
      </c>
      <c r="S102" s="38" t="s">
        <v>91</v>
      </c>
      <c r="T102" s="38" t="s">
        <v>92</v>
      </c>
      <c r="U102" s="38" t="s">
        <v>93</v>
      </c>
      <c r="V102" s="38" t="s">
        <v>94</v>
      </c>
      <c r="W102" s="231"/>
      <c r="X102" s="55" t="s">
        <v>86</v>
      </c>
      <c r="Y102" s="55" t="s">
        <v>87</v>
      </c>
      <c r="Z102" s="55" t="s">
        <v>95</v>
      </c>
      <c r="AA102" s="56" t="s">
        <v>86</v>
      </c>
      <c r="AB102" s="57" t="s">
        <v>87</v>
      </c>
      <c r="AC102" s="57" t="s">
        <v>95</v>
      </c>
      <c r="AD102" s="57" t="s">
        <v>86</v>
      </c>
      <c r="AE102" s="57" t="s">
        <v>87</v>
      </c>
      <c r="AF102" s="57" t="s">
        <v>95</v>
      </c>
      <c r="AG102" s="57" t="s">
        <v>86</v>
      </c>
      <c r="AH102" s="57" t="s">
        <v>87</v>
      </c>
      <c r="AI102" s="57" t="s">
        <v>95</v>
      </c>
      <c r="AJ102" s="57" t="s">
        <v>86</v>
      </c>
      <c r="AK102" s="57" t="s">
        <v>87</v>
      </c>
      <c r="AL102" s="57" t="s">
        <v>95</v>
      </c>
      <c r="AM102" s="57" t="s">
        <v>86</v>
      </c>
      <c r="AN102" s="57" t="s">
        <v>87</v>
      </c>
      <c r="AO102" s="57" t="s">
        <v>95</v>
      </c>
      <c r="AP102" s="38" t="s">
        <v>89</v>
      </c>
      <c r="AQ102" s="38" t="s">
        <v>90</v>
      </c>
      <c r="AR102" s="38" t="s">
        <v>91</v>
      </c>
      <c r="AS102" s="38" t="s">
        <v>92</v>
      </c>
      <c r="AT102" s="38" t="s">
        <v>93</v>
      </c>
      <c r="AU102" s="38" t="s">
        <v>94</v>
      </c>
      <c r="AV102" s="38" t="s">
        <v>88</v>
      </c>
      <c r="AW102" s="38" t="s">
        <v>97</v>
      </c>
      <c r="AX102" s="87" t="s">
        <v>89</v>
      </c>
      <c r="AY102" s="87" t="s">
        <v>90</v>
      </c>
      <c r="AZ102" s="87" t="s">
        <v>91</v>
      </c>
      <c r="BA102" s="87" t="s">
        <v>92</v>
      </c>
      <c r="BB102" s="87" t="s">
        <v>93</v>
      </c>
      <c r="BC102" s="87" t="s">
        <v>94</v>
      </c>
      <c r="BD102" s="51"/>
    </row>
    <row r="103" spans="1:56" s="48" customFormat="1" ht="15.75">
      <c r="A103" s="231"/>
      <c r="B103" s="7" t="s">
        <v>76</v>
      </c>
      <c r="C103" s="8"/>
      <c r="D103" s="9">
        <v>485</v>
      </c>
      <c r="E103" s="9">
        <v>16</v>
      </c>
      <c r="F103" s="9">
        <v>119</v>
      </c>
      <c r="G103" s="9">
        <v>4</v>
      </c>
      <c r="H103" s="9">
        <v>81</v>
      </c>
      <c r="I103" s="9">
        <v>3</v>
      </c>
      <c r="J103" s="9">
        <v>104</v>
      </c>
      <c r="K103" s="9">
        <v>4</v>
      </c>
      <c r="L103" s="9">
        <v>91</v>
      </c>
      <c r="M103" s="9">
        <v>4</v>
      </c>
      <c r="N103" s="9">
        <v>90</v>
      </c>
      <c r="O103" s="9">
        <v>3</v>
      </c>
      <c r="P103" s="9">
        <v>21</v>
      </c>
      <c r="Q103" s="9">
        <v>15</v>
      </c>
      <c r="R103" s="9">
        <v>2</v>
      </c>
      <c r="S103" s="9">
        <v>2</v>
      </c>
      <c r="T103" s="9">
        <v>1</v>
      </c>
      <c r="U103" s="9">
        <v>1</v>
      </c>
      <c r="V103" s="9">
        <v>0</v>
      </c>
      <c r="W103" s="9">
        <v>21</v>
      </c>
      <c r="X103" s="9">
        <v>501</v>
      </c>
      <c r="Y103" s="9">
        <v>16</v>
      </c>
      <c r="Z103" s="9">
        <v>31.3125</v>
      </c>
      <c r="AA103" s="9">
        <v>106</v>
      </c>
      <c r="AB103" s="9">
        <v>3</v>
      </c>
      <c r="AC103" s="9">
        <v>35.333333333333336</v>
      </c>
      <c r="AD103" s="9">
        <v>119</v>
      </c>
      <c r="AE103" s="9">
        <v>4</v>
      </c>
      <c r="AF103" s="9">
        <v>29.75</v>
      </c>
      <c r="AG103" s="9">
        <v>81</v>
      </c>
      <c r="AH103" s="9">
        <v>3</v>
      </c>
      <c r="AI103" s="9">
        <v>27</v>
      </c>
      <c r="AJ103" s="9">
        <v>104</v>
      </c>
      <c r="AK103" s="9">
        <v>3</v>
      </c>
      <c r="AL103" s="9">
        <v>34.666666666666664</v>
      </c>
      <c r="AM103" s="9">
        <v>91</v>
      </c>
      <c r="AN103" s="9">
        <v>3</v>
      </c>
      <c r="AO103" s="9">
        <v>30.333333333333332</v>
      </c>
      <c r="AP103" s="9">
        <v>16</v>
      </c>
      <c r="AQ103" s="9">
        <v>2</v>
      </c>
      <c r="AR103" s="9">
        <v>2</v>
      </c>
      <c r="AS103" s="9">
        <v>2</v>
      </c>
      <c r="AT103" s="9">
        <v>1</v>
      </c>
      <c r="AU103" s="9">
        <v>1</v>
      </c>
      <c r="AV103" s="9">
        <v>24</v>
      </c>
      <c r="AW103" s="9">
        <v>3</v>
      </c>
      <c r="AX103" s="9">
        <v>1</v>
      </c>
      <c r="AY103" s="9">
        <v>0</v>
      </c>
      <c r="AZ103" s="9">
        <v>0</v>
      </c>
      <c r="BA103" s="9">
        <v>1</v>
      </c>
      <c r="BB103" s="9">
        <v>0</v>
      </c>
      <c r="BC103" s="9">
        <v>1</v>
      </c>
      <c r="BD103" s="51"/>
    </row>
    <row r="104" spans="1:56" s="48" customFormat="1" ht="15.75" customHeight="1">
      <c r="A104" s="247">
        <v>1</v>
      </c>
      <c r="B104" s="222" t="s">
        <v>20</v>
      </c>
      <c r="C104" s="97" t="s">
        <v>155</v>
      </c>
      <c r="D104" s="15">
        <v>364</v>
      </c>
      <c r="E104" s="15">
        <v>12</v>
      </c>
      <c r="F104" s="16">
        <v>86</v>
      </c>
      <c r="G104" s="38">
        <v>3</v>
      </c>
      <c r="H104" s="16">
        <v>60</v>
      </c>
      <c r="I104" s="17">
        <v>2</v>
      </c>
      <c r="J104" s="16">
        <v>65</v>
      </c>
      <c r="K104" s="17">
        <v>3</v>
      </c>
      <c r="L104" s="16">
        <v>63</v>
      </c>
      <c r="M104" s="17">
        <v>3</v>
      </c>
      <c r="N104" s="16">
        <v>90</v>
      </c>
      <c r="O104" s="18">
        <v>3</v>
      </c>
      <c r="P104" s="19"/>
      <c r="Q104" s="20"/>
      <c r="R104" s="20"/>
      <c r="S104" s="20"/>
      <c r="T104" s="20"/>
      <c r="U104" s="20"/>
      <c r="V104" s="20"/>
      <c r="W104" s="21"/>
      <c r="X104" s="22"/>
      <c r="Y104" s="31"/>
      <c r="Z104" s="24"/>
      <c r="AA104" s="23">
        <v>82</v>
      </c>
      <c r="AB104" s="23">
        <v>2</v>
      </c>
      <c r="AC104" s="24">
        <v>41</v>
      </c>
      <c r="AD104" s="25">
        <v>86</v>
      </c>
      <c r="AE104" s="25">
        <v>3</v>
      </c>
      <c r="AF104" s="24">
        <v>28.666666666666668</v>
      </c>
      <c r="AG104" s="25">
        <v>60</v>
      </c>
      <c r="AH104" s="25">
        <v>2</v>
      </c>
      <c r="AI104" s="24">
        <v>30</v>
      </c>
      <c r="AJ104" s="25">
        <v>65</v>
      </c>
      <c r="AK104" s="25">
        <v>2</v>
      </c>
      <c r="AL104" s="24">
        <v>32.5</v>
      </c>
      <c r="AM104" s="25">
        <v>91</v>
      </c>
      <c r="AN104" s="25">
        <v>3</v>
      </c>
      <c r="AO104" s="24">
        <v>30.333333333333332</v>
      </c>
      <c r="AP104" s="40"/>
      <c r="AQ104" s="40"/>
      <c r="AR104" s="40"/>
      <c r="AS104" s="40"/>
      <c r="AT104" s="40"/>
      <c r="AU104" s="40"/>
      <c r="AV104" s="39"/>
      <c r="AW104" s="39"/>
      <c r="AX104" s="26"/>
      <c r="AY104" s="26"/>
      <c r="AZ104" s="26"/>
      <c r="BA104" s="26"/>
      <c r="BB104" s="26"/>
      <c r="BC104" s="26"/>
      <c r="BD104" s="51"/>
    </row>
    <row r="105" spans="1:56" s="48" customFormat="1" ht="15" customHeight="1">
      <c r="A105" s="248"/>
      <c r="B105" s="224"/>
      <c r="C105" s="58" t="s">
        <v>156</v>
      </c>
      <c r="D105" s="15">
        <v>121</v>
      </c>
      <c r="E105" s="15">
        <v>4</v>
      </c>
      <c r="F105" s="16">
        <v>33</v>
      </c>
      <c r="G105" s="38">
        <v>1</v>
      </c>
      <c r="H105" s="16">
        <v>21</v>
      </c>
      <c r="I105" s="17">
        <v>1</v>
      </c>
      <c r="J105" s="16">
        <v>39</v>
      </c>
      <c r="K105" s="17">
        <v>1</v>
      </c>
      <c r="L105" s="16">
        <v>28</v>
      </c>
      <c r="M105" s="17">
        <v>1</v>
      </c>
      <c r="N105" s="18">
        <v>0</v>
      </c>
      <c r="O105" s="18">
        <v>0</v>
      </c>
      <c r="P105" s="19"/>
      <c r="Q105" s="20"/>
      <c r="R105" s="20"/>
      <c r="S105" s="20"/>
      <c r="T105" s="20"/>
      <c r="U105" s="20"/>
      <c r="V105" s="20"/>
      <c r="W105" s="21"/>
      <c r="X105" s="22"/>
      <c r="Y105" s="31"/>
      <c r="Z105" s="24"/>
      <c r="AA105" s="23">
        <v>24</v>
      </c>
      <c r="AB105" s="23">
        <v>1</v>
      </c>
      <c r="AC105" s="24">
        <v>24</v>
      </c>
      <c r="AD105" s="25">
        <v>33</v>
      </c>
      <c r="AE105" s="25">
        <v>1</v>
      </c>
      <c r="AF105" s="24">
        <v>33</v>
      </c>
      <c r="AG105" s="25">
        <v>21</v>
      </c>
      <c r="AH105" s="25">
        <v>1</v>
      </c>
      <c r="AI105" s="24">
        <v>21</v>
      </c>
      <c r="AJ105" s="25">
        <v>39</v>
      </c>
      <c r="AK105" s="25">
        <v>1</v>
      </c>
      <c r="AL105" s="24">
        <v>39</v>
      </c>
      <c r="AM105" s="25">
        <v>0</v>
      </c>
      <c r="AN105" s="25">
        <v>0</v>
      </c>
      <c r="AO105" s="24" t="e">
        <v>#DIV/0!</v>
      </c>
      <c r="AP105" s="40"/>
      <c r="AQ105" s="40"/>
      <c r="AR105" s="40"/>
      <c r="AS105" s="40"/>
      <c r="AT105" s="40"/>
      <c r="AU105" s="40"/>
      <c r="AV105" s="39"/>
      <c r="AW105" s="39"/>
      <c r="AX105" s="26"/>
      <c r="AY105" s="26"/>
      <c r="AZ105" s="26"/>
      <c r="BA105" s="26"/>
      <c r="BB105" s="26"/>
      <c r="BC105" s="26"/>
      <c r="BD105" s="51"/>
    </row>
    <row r="106" spans="1:56" s="48" customFormat="1" ht="15" customHeight="1">
      <c r="A106" s="249"/>
      <c r="B106" s="63" t="s">
        <v>100</v>
      </c>
      <c r="C106" s="58" t="s">
        <v>157</v>
      </c>
      <c r="D106" s="15"/>
      <c r="E106" s="15"/>
      <c r="F106" s="16"/>
      <c r="G106" s="38"/>
      <c r="H106" s="16"/>
      <c r="I106" s="17"/>
      <c r="J106" s="16"/>
      <c r="K106" s="17"/>
      <c r="L106" s="16"/>
      <c r="M106" s="17"/>
      <c r="N106" s="16"/>
      <c r="O106" s="18"/>
      <c r="P106" s="19"/>
      <c r="Q106" s="20"/>
      <c r="R106" s="20"/>
      <c r="S106" s="20"/>
      <c r="T106" s="20"/>
      <c r="U106" s="20"/>
      <c r="V106" s="20"/>
      <c r="W106" s="21"/>
      <c r="X106" s="22"/>
      <c r="Y106" s="31"/>
      <c r="Z106" s="24"/>
      <c r="AA106" s="23"/>
      <c r="AB106" s="23"/>
      <c r="AC106" s="24"/>
      <c r="AD106" s="25"/>
      <c r="AE106" s="25"/>
      <c r="AF106" s="24"/>
      <c r="AG106" s="25"/>
      <c r="AH106" s="25"/>
      <c r="AI106" s="24" t="e">
        <f t="shared" ref="AI106" si="75">AG106/AH106</f>
        <v>#DIV/0!</v>
      </c>
      <c r="AJ106" s="25"/>
      <c r="AK106" s="25"/>
      <c r="AL106" s="24" t="e">
        <f t="shared" ref="AL106" si="76">AJ106/AK106</f>
        <v>#DIV/0!</v>
      </c>
      <c r="AM106" s="25"/>
      <c r="AN106" s="25"/>
      <c r="AO106" s="24" t="e">
        <f t="shared" ref="AO106" si="77">AM106/AN106</f>
        <v>#DIV/0!</v>
      </c>
      <c r="AP106" s="40"/>
      <c r="AQ106" s="40"/>
      <c r="AR106" s="40"/>
      <c r="AS106" s="40"/>
      <c r="AT106" s="40"/>
      <c r="AU106" s="40"/>
      <c r="AV106" s="39"/>
      <c r="AW106" s="39"/>
      <c r="AX106" s="26"/>
      <c r="AY106" s="26"/>
      <c r="AZ106" s="26"/>
      <c r="BA106" s="26"/>
      <c r="BB106" s="26"/>
      <c r="BC106" s="26"/>
      <c r="BD106" s="51"/>
    </row>
    <row r="107" spans="1:56" s="48" customFormat="1" ht="15.75" customHeight="1">
      <c r="A107" s="229" t="s">
        <v>0</v>
      </c>
      <c r="B107" s="232" t="s">
        <v>72</v>
      </c>
      <c r="C107" s="229" t="s">
        <v>73</v>
      </c>
      <c r="D107" s="228" t="s">
        <v>74</v>
      </c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16" t="s">
        <v>75</v>
      </c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  <c r="AO107" s="216"/>
      <c r="AP107" s="211" t="s">
        <v>75</v>
      </c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51"/>
    </row>
    <row r="108" spans="1:56" s="48" customFormat="1" ht="15.75" customHeight="1">
      <c r="A108" s="230"/>
      <c r="B108" s="230"/>
      <c r="C108" s="230"/>
      <c r="D108" s="233" t="s">
        <v>76</v>
      </c>
      <c r="E108" s="234"/>
      <c r="F108" s="235" t="s">
        <v>77</v>
      </c>
      <c r="G108" s="236"/>
      <c r="H108" s="235" t="s">
        <v>78</v>
      </c>
      <c r="I108" s="236"/>
      <c r="J108" s="235" t="s">
        <v>79</v>
      </c>
      <c r="K108" s="236"/>
      <c r="L108" s="235" t="s">
        <v>80</v>
      </c>
      <c r="M108" s="236"/>
      <c r="N108" s="235" t="s">
        <v>81</v>
      </c>
      <c r="O108" s="237"/>
      <c r="P108" s="233" t="s">
        <v>82</v>
      </c>
      <c r="Q108" s="238"/>
      <c r="R108" s="238"/>
      <c r="S108" s="238"/>
      <c r="T108" s="238"/>
      <c r="U108" s="238"/>
      <c r="V108" s="234"/>
      <c r="W108" s="228" t="s">
        <v>83</v>
      </c>
      <c r="X108" s="239" t="s">
        <v>76</v>
      </c>
      <c r="Y108" s="240"/>
      <c r="Z108" s="241"/>
      <c r="AA108" s="214" t="s">
        <v>77</v>
      </c>
      <c r="AB108" s="215"/>
      <c r="AC108" s="242"/>
      <c r="AD108" s="214" t="s">
        <v>78</v>
      </c>
      <c r="AE108" s="215"/>
      <c r="AF108" s="242"/>
      <c r="AG108" s="214" t="s">
        <v>79</v>
      </c>
      <c r="AH108" s="215"/>
      <c r="AI108" s="242"/>
      <c r="AJ108" s="214" t="s">
        <v>80</v>
      </c>
      <c r="AK108" s="215"/>
      <c r="AL108" s="215"/>
      <c r="AM108" s="216" t="s">
        <v>81</v>
      </c>
      <c r="AN108" s="216"/>
      <c r="AO108" s="216"/>
      <c r="AP108" s="217" t="s">
        <v>84</v>
      </c>
      <c r="AQ108" s="218"/>
      <c r="AR108" s="218"/>
      <c r="AS108" s="218"/>
      <c r="AT108" s="218"/>
      <c r="AU108" s="218"/>
      <c r="AV108" s="219"/>
      <c r="AW108" s="217" t="s">
        <v>85</v>
      </c>
      <c r="AX108" s="218"/>
      <c r="AY108" s="218"/>
      <c r="AZ108" s="218"/>
      <c r="BA108" s="218"/>
      <c r="BB108" s="218"/>
      <c r="BC108" s="219"/>
      <c r="BD108" s="51"/>
    </row>
    <row r="109" spans="1:56" s="48" customFormat="1" ht="83.25" customHeight="1">
      <c r="A109" s="230"/>
      <c r="B109" s="231"/>
      <c r="C109" s="231"/>
      <c r="D109" s="52" t="s">
        <v>86</v>
      </c>
      <c r="E109" s="52" t="s">
        <v>87</v>
      </c>
      <c r="F109" s="52" t="s">
        <v>86</v>
      </c>
      <c r="G109" s="52" t="s">
        <v>87</v>
      </c>
      <c r="H109" s="52" t="s">
        <v>86</v>
      </c>
      <c r="I109" s="52" t="s">
        <v>87</v>
      </c>
      <c r="J109" s="52" t="s">
        <v>86</v>
      </c>
      <c r="K109" s="52" t="s">
        <v>87</v>
      </c>
      <c r="L109" s="52" t="s">
        <v>86</v>
      </c>
      <c r="M109" s="52" t="s">
        <v>87</v>
      </c>
      <c r="N109" s="52" t="s">
        <v>86</v>
      </c>
      <c r="O109" s="53" t="s">
        <v>87</v>
      </c>
      <c r="P109" s="54" t="s">
        <v>88</v>
      </c>
      <c r="Q109" s="38" t="s">
        <v>89</v>
      </c>
      <c r="R109" s="38" t="s">
        <v>90</v>
      </c>
      <c r="S109" s="38" t="s">
        <v>91</v>
      </c>
      <c r="T109" s="38" t="s">
        <v>92</v>
      </c>
      <c r="U109" s="38" t="s">
        <v>93</v>
      </c>
      <c r="V109" s="38" t="s">
        <v>94</v>
      </c>
      <c r="W109" s="228"/>
      <c r="X109" s="55" t="s">
        <v>86</v>
      </c>
      <c r="Y109" s="55" t="s">
        <v>87</v>
      </c>
      <c r="Z109" s="55" t="s">
        <v>95</v>
      </c>
      <c r="AA109" s="56" t="s">
        <v>86</v>
      </c>
      <c r="AB109" s="57" t="s">
        <v>87</v>
      </c>
      <c r="AC109" s="57" t="s">
        <v>95</v>
      </c>
      <c r="AD109" s="57" t="s">
        <v>86</v>
      </c>
      <c r="AE109" s="57" t="s">
        <v>87</v>
      </c>
      <c r="AF109" s="57" t="s">
        <v>95</v>
      </c>
      <c r="AG109" s="57" t="s">
        <v>86</v>
      </c>
      <c r="AH109" s="57" t="s">
        <v>87</v>
      </c>
      <c r="AI109" s="57" t="s">
        <v>95</v>
      </c>
      <c r="AJ109" s="57" t="s">
        <v>86</v>
      </c>
      <c r="AK109" s="57" t="s">
        <v>87</v>
      </c>
      <c r="AL109" s="57" t="s">
        <v>95</v>
      </c>
      <c r="AM109" s="57" t="s">
        <v>86</v>
      </c>
      <c r="AN109" s="57" t="s">
        <v>87</v>
      </c>
      <c r="AO109" s="57" t="s">
        <v>95</v>
      </c>
      <c r="AP109" s="38" t="s">
        <v>89</v>
      </c>
      <c r="AQ109" s="38" t="s">
        <v>90</v>
      </c>
      <c r="AR109" s="38" t="s">
        <v>91</v>
      </c>
      <c r="AS109" s="38" t="s">
        <v>92</v>
      </c>
      <c r="AT109" s="38" t="s">
        <v>93</v>
      </c>
      <c r="AU109" s="38" t="s">
        <v>94</v>
      </c>
      <c r="AV109" s="38" t="s">
        <v>88</v>
      </c>
      <c r="AW109" s="38" t="s">
        <v>97</v>
      </c>
      <c r="AX109" s="87" t="s">
        <v>89</v>
      </c>
      <c r="AY109" s="87" t="s">
        <v>90</v>
      </c>
      <c r="AZ109" s="87" t="s">
        <v>91</v>
      </c>
      <c r="BA109" s="87" t="s">
        <v>92</v>
      </c>
      <c r="BB109" s="87" t="s">
        <v>93</v>
      </c>
      <c r="BC109" s="87" t="s">
        <v>94</v>
      </c>
      <c r="BD109" s="51"/>
    </row>
    <row r="110" spans="1:56" s="48" customFormat="1" ht="15.75">
      <c r="A110" s="231"/>
      <c r="B110" s="7" t="s">
        <v>76</v>
      </c>
      <c r="C110" s="8"/>
      <c r="D110" s="9">
        <f>D111</f>
        <v>500</v>
      </c>
      <c r="E110" s="9">
        <f t="shared" ref="E110:BC110" si="78">E111</f>
        <v>14</v>
      </c>
      <c r="F110" s="9">
        <f t="shared" si="78"/>
        <v>99</v>
      </c>
      <c r="G110" s="9">
        <f t="shared" si="78"/>
        <v>3</v>
      </c>
      <c r="H110" s="9">
        <f t="shared" si="78"/>
        <v>99</v>
      </c>
      <c r="I110" s="9">
        <f t="shared" si="78"/>
        <v>3</v>
      </c>
      <c r="J110" s="9">
        <f t="shared" si="78"/>
        <v>119</v>
      </c>
      <c r="K110" s="9">
        <f t="shared" si="78"/>
        <v>3</v>
      </c>
      <c r="L110" s="9">
        <f t="shared" si="78"/>
        <v>85</v>
      </c>
      <c r="M110" s="9">
        <f t="shared" si="78"/>
        <v>3</v>
      </c>
      <c r="N110" s="9">
        <f t="shared" si="78"/>
        <v>98</v>
      </c>
      <c r="O110" s="9">
        <f t="shared" si="78"/>
        <v>3</v>
      </c>
      <c r="P110" s="9">
        <f t="shared" si="78"/>
        <v>16</v>
      </c>
      <c r="Q110" s="9">
        <f t="shared" si="78"/>
        <v>12</v>
      </c>
      <c r="R110" s="9">
        <f t="shared" si="78"/>
        <v>1</v>
      </c>
      <c r="S110" s="9">
        <f t="shared" si="78"/>
        <v>1</v>
      </c>
      <c r="T110" s="9">
        <f t="shared" si="78"/>
        <v>1</v>
      </c>
      <c r="U110" s="9">
        <f t="shared" si="78"/>
        <v>1</v>
      </c>
      <c r="V110" s="9">
        <f t="shared" si="78"/>
        <v>0</v>
      </c>
      <c r="W110" s="9">
        <f t="shared" si="78"/>
        <v>15</v>
      </c>
      <c r="X110" s="9">
        <f t="shared" si="78"/>
        <v>503</v>
      </c>
      <c r="Y110" s="9">
        <f t="shared" si="78"/>
        <v>14</v>
      </c>
      <c r="Z110" s="9">
        <f t="shared" si="78"/>
        <v>35.9</v>
      </c>
      <c r="AA110" s="9">
        <f t="shared" si="78"/>
        <v>101</v>
      </c>
      <c r="AB110" s="9">
        <f t="shared" si="78"/>
        <v>3</v>
      </c>
      <c r="AC110" s="9">
        <f t="shared" si="78"/>
        <v>33.700000000000003</v>
      </c>
      <c r="AD110" s="9">
        <f t="shared" si="78"/>
        <v>99</v>
      </c>
      <c r="AE110" s="9">
        <f t="shared" si="78"/>
        <v>3</v>
      </c>
      <c r="AF110" s="9">
        <f t="shared" si="78"/>
        <v>33</v>
      </c>
      <c r="AG110" s="9">
        <f t="shared" si="78"/>
        <v>99</v>
      </c>
      <c r="AH110" s="9">
        <f t="shared" si="78"/>
        <v>3</v>
      </c>
      <c r="AI110" s="9">
        <f t="shared" si="78"/>
        <v>33</v>
      </c>
      <c r="AJ110" s="9">
        <f t="shared" si="78"/>
        <v>119</v>
      </c>
      <c r="AK110" s="9">
        <f t="shared" si="78"/>
        <v>3</v>
      </c>
      <c r="AL110" s="9">
        <f t="shared" si="78"/>
        <v>39.6</v>
      </c>
      <c r="AM110" s="9">
        <f t="shared" si="78"/>
        <v>85</v>
      </c>
      <c r="AN110" s="9">
        <f t="shared" si="78"/>
        <v>3</v>
      </c>
      <c r="AO110" s="9" t="str">
        <f t="shared" si="78"/>
        <v>28.3</v>
      </c>
      <c r="AP110" s="9">
        <f t="shared" si="78"/>
        <v>14</v>
      </c>
      <c r="AQ110" s="9">
        <f t="shared" si="78"/>
        <v>1</v>
      </c>
      <c r="AR110" s="9">
        <f t="shared" si="78"/>
        <v>2</v>
      </c>
      <c r="AS110" s="9">
        <f t="shared" si="78"/>
        <v>2</v>
      </c>
      <c r="AT110" s="9">
        <f t="shared" si="78"/>
        <v>1</v>
      </c>
      <c r="AU110" s="9">
        <f t="shared" si="78"/>
        <v>2</v>
      </c>
      <c r="AV110" s="9">
        <f t="shared" si="78"/>
        <v>22</v>
      </c>
      <c r="AW110" s="9">
        <f t="shared" si="78"/>
        <v>6</v>
      </c>
      <c r="AX110" s="9">
        <f t="shared" si="78"/>
        <v>2</v>
      </c>
      <c r="AY110" s="9">
        <f t="shared" si="78"/>
        <v>0</v>
      </c>
      <c r="AZ110" s="9">
        <f t="shared" si="78"/>
        <v>1</v>
      </c>
      <c r="BA110" s="9">
        <f t="shared" si="78"/>
        <v>1</v>
      </c>
      <c r="BB110" s="9">
        <f t="shared" si="78"/>
        <v>0</v>
      </c>
      <c r="BC110" s="9">
        <f t="shared" si="78"/>
        <v>2</v>
      </c>
      <c r="BD110" s="51"/>
    </row>
    <row r="111" spans="1:56" s="48" customFormat="1" ht="15.75">
      <c r="A111" s="212">
        <v>1</v>
      </c>
      <c r="B111" s="246" t="s">
        <v>161</v>
      </c>
      <c r="C111" s="58" t="s">
        <v>162</v>
      </c>
      <c r="D111" s="15">
        <v>500</v>
      </c>
      <c r="E111" s="15">
        <v>14</v>
      </c>
      <c r="F111" s="16">
        <v>99</v>
      </c>
      <c r="G111" s="38">
        <v>3</v>
      </c>
      <c r="H111" s="16">
        <v>99</v>
      </c>
      <c r="I111" s="17">
        <v>3</v>
      </c>
      <c r="J111" s="16">
        <v>119</v>
      </c>
      <c r="K111" s="17">
        <v>3</v>
      </c>
      <c r="L111" s="16">
        <v>85</v>
      </c>
      <c r="M111" s="17">
        <v>3</v>
      </c>
      <c r="N111" s="16">
        <v>98</v>
      </c>
      <c r="O111" s="18">
        <v>3</v>
      </c>
      <c r="P111" s="19">
        <v>16</v>
      </c>
      <c r="Q111" s="20">
        <v>12</v>
      </c>
      <c r="R111" s="20">
        <v>1</v>
      </c>
      <c r="S111" s="20">
        <v>1</v>
      </c>
      <c r="T111" s="20">
        <v>1</v>
      </c>
      <c r="U111" s="20">
        <v>1</v>
      </c>
      <c r="V111" s="20">
        <v>0</v>
      </c>
      <c r="W111" s="121">
        <v>15</v>
      </c>
      <c r="X111" s="22">
        <v>503</v>
      </c>
      <c r="Y111" s="31">
        <v>14</v>
      </c>
      <c r="Z111" s="24">
        <v>35.9</v>
      </c>
      <c r="AA111" s="23">
        <v>101</v>
      </c>
      <c r="AB111" s="23">
        <v>3</v>
      </c>
      <c r="AC111" s="24">
        <v>33.700000000000003</v>
      </c>
      <c r="AD111" s="25">
        <v>99</v>
      </c>
      <c r="AE111" s="25">
        <v>3</v>
      </c>
      <c r="AF111" s="24">
        <v>33</v>
      </c>
      <c r="AG111" s="25">
        <v>99</v>
      </c>
      <c r="AH111" s="25">
        <v>3</v>
      </c>
      <c r="AI111" s="24">
        <v>33</v>
      </c>
      <c r="AJ111" s="25">
        <v>119</v>
      </c>
      <c r="AK111" s="25">
        <v>3</v>
      </c>
      <c r="AL111" s="24">
        <v>39.6</v>
      </c>
      <c r="AM111" s="25">
        <v>85</v>
      </c>
      <c r="AN111" s="25">
        <v>3</v>
      </c>
      <c r="AO111" s="24" t="s">
        <v>163</v>
      </c>
      <c r="AP111" s="40">
        <v>14</v>
      </c>
      <c r="AQ111" s="40">
        <v>1</v>
      </c>
      <c r="AR111" s="40">
        <v>2</v>
      </c>
      <c r="AS111" s="40">
        <v>2</v>
      </c>
      <c r="AT111" s="40">
        <v>1</v>
      </c>
      <c r="AU111" s="40">
        <v>2</v>
      </c>
      <c r="AV111" s="39">
        <v>22</v>
      </c>
      <c r="AW111" s="39">
        <v>6</v>
      </c>
      <c r="AX111" s="40">
        <v>2</v>
      </c>
      <c r="AY111" s="40">
        <v>0</v>
      </c>
      <c r="AZ111" s="104">
        <v>1</v>
      </c>
      <c r="BA111" s="40">
        <v>1</v>
      </c>
      <c r="BB111" s="104">
        <v>0</v>
      </c>
      <c r="BC111" s="104">
        <v>2</v>
      </c>
      <c r="BD111" s="51"/>
    </row>
    <row r="112" spans="1:56" s="48" customFormat="1" ht="15" customHeight="1">
      <c r="A112" s="212"/>
      <c r="B112" s="213"/>
      <c r="C112" s="58"/>
      <c r="D112" s="15"/>
      <c r="E112" s="15"/>
      <c r="F112" s="16"/>
      <c r="G112" s="38"/>
      <c r="H112" s="16"/>
      <c r="I112" s="17"/>
      <c r="J112" s="16"/>
      <c r="K112" s="17"/>
      <c r="L112" s="16"/>
      <c r="M112" s="17"/>
      <c r="N112" s="16"/>
      <c r="O112" s="18"/>
      <c r="P112" s="19"/>
      <c r="Q112" s="20"/>
      <c r="R112" s="20"/>
      <c r="S112" s="20"/>
      <c r="T112" s="20"/>
      <c r="U112" s="20"/>
      <c r="V112" s="20"/>
      <c r="W112" s="21"/>
      <c r="X112" s="22"/>
      <c r="Y112" s="31"/>
      <c r="Z112" s="24"/>
      <c r="AA112" s="23"/>
      <c r="AB112" s="23"/>
      <c r="AC112" s="24"/>
      <c r="AD112" s="25"/>
      <c r="AE112" s="25"/>
      <c r="AF112" s="24"/>
      <c r="AG112" s="25"/>
      <c r="AH112" s="25"/>
      <c r="AI112" s="24"/>
      <c r="AJ112" s="25"/>
      <c r="AK112" s="25"/>
      <c r="AL112" s="24"/>
      <c r="AM112" s="25"/>
      <c r="AN112" s="25"/>
      <c r="AO112" s="24"/>
      <c r="AP112" s="40"/>
      <c r="AQ112" s="40"/>
      <c r="AR112" s="40"/>
      <c r="AS112" s="40"/>
      <c r="AT112" s="40"/>
      <c r="AU112" s="40"/>
      <c r="AV112" s="39"/>
      <c r="AW112" s="39"/>
      <c r="AX112" s="26"/>
      <c r="AY112" s="26"/>
      <c r="AZ112" s="26"/>
      <c r="BA112" s="26"/>
      <c r="BB112" s="26"/>
      <c r="BC112" s="26"/>
      <c r="BD112" s="51"/>
    </row>
    <row r="113" spans="1:56" s="48" customFormat="1" ht="15" customHeight="1">
      <c r="A113" s="212"/>
      <c r="B113" s="213"/>
      <c r="C113" s="58"/>
      <c r="D113" s="15"/>
      <c r="E113" s="15"/>
      <c r="F113" s="16"/>
      <c r="G113" s="38"/>
      <c r="H113" s="16"/>
      <c r="I113" s="17"/>
      <c r="J113" s="16"/>
      <c r="K113" s="17"/>
      <c r="L113" s="16"/>
      <c r="M113" s="17"/>
      <c r="N113" s="16"/>
      <c r="O113" s="18"/>
      <c r="P113" s="19"/>
      <c r="Q113" s="20"/>
      <c r="R113" s="20"/>
      <c r="S113" s="20"/>
      <c r="T113" s="20"/>
      <c r="U113" s="20"/>
      <c r="V113" s="20"/>
      <c r="W113" s="21"/>
      <c r="X113" s="22"/>
      <c r="Y113" s="31"/>
      <c r="Z113" s="24"/>
      <c r="AA113" s="23"/>
      <c r="AB113" s="23"/>
      <c r="AC113" s="24"/>
      <c r="AD113" s="25"/>
      <c r="AE113" s="25"/>
      <c r="AF113" s="24"/>
      <c r="AG113" s="25"/>
      <c r="AH113" s="25"/>
      <c r="AI113" s="24"/>
      <c r="AJ113" s="25"/>
      <c r="AK113" s="25"/>
      <c r="AL113" s="24"/>
      <c r="AM113" s="25"/>
      <c r="AN113" s="25"/>
      <c r="AO113" s="24"/>
      <c r="AP113" s="40"/>
      <c r="AQ113" s="40"/>
      <c r="AR113" s="40"/>
      <c r="AS113" s="40"/>
      <c r="AT113" s="40"/>
      <c r="AU113" s="40"/>
      <c r="AV113" s="39"/>
      <c r="AW113" s="39"/>
      <c r="AX113" s="26"/>
      <c r="AY113" s="26"/>
      <c r="AZ113" s="26"/>
      <c r="BA113" s="26"/>
      <c r="BB113" s="26"/>
      <c r="BC113" s="26"/>
      <c r="BD113" s="51"/>
    </row>
    <row r="114" spans="1:56" s="48" customFormat="1" ht="15" customHeight="1">
      <c r="A114" s="212"/>
      <c r="B114" s="213"/>
      <c r="C114" s="58"/>
      <c r="D114" s="15"/>
      <c r="E114" s="15"/>
      <c r="F114" s="16"/>
      <c r="G114" s="38"/>
      <c r="H114" s="16"/>
      <c r="I114" s="17"/>
      <c r="J114" s="16"/>
      <c r="K114" s="17"/>
      <c r="L114" s="16"/>
      <c r="M114" s="17"/>
      <c r="N114" s="16"/>
      <c r="O114" s="18"/>
      <c r="P114" s="19"/>
      <c r="Q114" s="20"/>
      <c r="R114" s="20"/>
      <c r="S114" s="20"/>
      <c r="T114" s="20"/>
      <c r="U114" s="20"/>
      <c r="V114" s="20"/>
      <c r="W114" s="21"/>
      <c r="X114" s="22"/>
      <c r="Y114" s="31"/>
      <c r="Z114" s="24"/>
      <c r="AA114" s="23"/>
      <c r="AB114" s="23"/>
      <c r="AC114" s="24"/>
      <c r="AD114" s="25"/>
      <c r="AE114" s="25"/>
      <c r="AF114" s="24"/>
      <c r="AG114" s="25"/>
      <c r="AH114" s="25"/>
      <c r="AI114" s="24"/>
      <c r="AJ114" s="25"/>
      <c r="AK114" s="25"/>
      <c r="AL114" s="24"/>
      <c r="AM114" s="25"/>
      <c r="AN114" s="25"/>
      <c r="AO114" s="24"/>
      <c r="AP114" s="40"/>
      <c r="AQ114" s="40"/>
      <c r="AR114" s="40"/>
      <c r="AS114" s="40"/>
      <c r="AT114" s="40"/>
      <c r="AU114" s="40"/>
      <c r="AV114" s="39"/>
      <c r="AW114" s="39"/>
      <c r="AX114" s="26"/>
      <c r="AY114" s="26"/>
      <c r="AZ114" s="26"/>
      <c r="BA114" s="26"/>
      <c r="BB114" s="26"/>
      <c r="BC114" s="26"/>
      <c r="BD114" s="51"/>
    </row>
    <row r="115" spans="1:56" s="48" customFormat="1" ht="15" customHeight="1">
      <c r="A115" s="212"/>
      <c r="B115" s="213"/>
      <c r="C115" s="58"/>
      <c r="D115" s="15"/>
      <c r="E115" s="15"/>
      <c r="F115" s="16"/>
      <c r="G115" s="38"/>
      <c r="H115" s="16"/>
      <c r="I115" s="17"/>
      <c r="J115" s="16"/>
      <c r="K115" s="17"/>
      <c r="L115" s="16"/>
      <c r="M115" s="17"/>
      <c r="N115" s="16"/>
      <c r="O115" s="18"/>
      <c r="P115" s="19"/>
      <c r="Q115" s="20"/>
      <c r="R115" s="20"/>
      <c r="S115" s="20"/>
      <c r="T115" s="20"/>
      <c r="U115" s="20"/>
      <c r="V115" s="20"/>
      <c r="W115" s="21"/>
      <c r="X115" s="22"/>
      <c r="Y115" s="31"/>
      <c r="Z115" s="24"/>
      <c r="AA115" s="23"/>
      <c r="AB115" s="23"/>
      <c r="AC115" s="24"/>
      <c r="AD115" s="25"/>
      <c r="AE115" s="25"/>
      <c r="AF115" s="24"/>
      <c r="AG115" s="25"/>
      <c r="AH115" s="25"/>
      <c r="AI115" s="24"/>
      <c r="AJ115" s="25"/>
      <c r="AK115" s="25"/>
      <c r="AL115" s="24"/>
      <c r="AM115" s="25"/>
      <c r="AN115" s="25"/>
      <c r="AO115" s="24"/>
      <c r="AP115" s="40"/>
      <c r="AQ115" s="40"/>
      <c r="AR115" s="40"/>
      <c r="AS115" s="40"/>
      <c r="AT115" s="40"/>
      <c r="AU115" s="40"/>
      <c r="AV115" s="39"/>
      <c r="AW115" s="39"/>
      <c r="AX115" s="26"/>
      <c r="AY115" s="26"/>
      <c r="AZ115" s="26"/>
      <c r="BA115" s="26"/>
      <c r="BB115" s="26"/>
      <c r="BC115" s="26"/>
      <c r="BD115" s="51"/>
    </row>
    <row r="116" spans="1:56" s="48" customFormat="1" ht="15.75" customHeight="1">
      <c r="A116" s="229" t="s">
        <v>0</v>
      </c>
      <c r="B116" s="232" t="s">
        <v>72</v>
      </c>
      <c r="C116" s="229" t="s">
        <v>73</v>
      </c>
      <c r="D116" s="228" t="s">
        <v>74</v>
      </c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16" t="s">
        <v>75</v>
      </c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  <c r="AO116" s="216"/>
      <c r="AP116" s="211" t="s">
        <v>75</v>
      </c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51"/>
    </row>
    <row r="117" spans="1:56" s="48" customFormat="1" ht="15.75" customHeight="1">
      <c r="A117" s="230"/>
      <c r="B117" s="230"/>
      <c r="C117" s="230"/>
      <c r="D117" s="233" t="s">
        <v>76</v>
      </c>
      <c r="E117" s="234"/>
      <c r="F117" s="235" t="s">
        <v>77</v>
      </c>
      <c r="G117" s="236"/>
      <c r="H117" s="235" t="s">
        <v>78</v>
      </c>
      <c r="I117" s="236"/>
      <c r="J117" s="235" t="s">
        <v>79</v>
      </c>
      <c r="K117" s="236"/>
      <c r="L117" s="235" t="s">
        <v>80</v>
      </c>
      <c r="M117" s="236"/>
      <c r="N117" s="235" t="s">
        <v>81</v>
      </c>
      <c r="O117" s="237"/>
      <c r="P117" s="233" t="s">
        <v>82</v>
      </c>
      <c r="Q117" s="238"/>
      <c r="R117" s="238"/>
      <c r="S117" s="238"/>
      <c r="T117" s="238"/>
      <c r="U117" s="238"/>
      <c r="V117" s="234"/>
      <c r="W117" s="228" t="s">
        <v>83</v>
      </c>
      <c r="X117" s="239" t="s">
        <v>76</v>
      </c>
      <c r="Y117" s="240"/>
      <c r="Z117" s="241"/>
      <c r="AA117" s="214" t="s">
        <v>77</v>
      </c>
      <c r="AB117" s="215"/>
      <c r="AC117" s="242"/>
      <c r="AD117" s="214" t="s">
        <v>78</v>
      </c>
      <c r="AE117" s="215"/>
      <c r="AF117" s="242"/>
      <c r="AG117" s="214" t="s">
        <v>79</v>
      </c>
      <c r="AH117" s="215"/>
      <c r="AI117" s="242"/>
      <c r="AJ117" s="214" t="s">
        <v>80</v>
      </c>
      <c r="AK117" s="215"/>
      <c r="AL117" s="215"/>
      <c r="AM117" s="216" t="s">
        <v>81</v>
      </c>
      <c r="AN117" s="216"/>
      <c r="AO117" s="216"/>
      <c r="AP117" s="217" t="s">
        <v>84</v>
      </c>
      <c r="AQ117" s="218"/>
      <c r="AR117" s="218"/>
      <c r="AS117" s="218"/>
      <c r="AT117" s="218"/>
      <c r="AU117" s="218"/>
      <c r="AV117" s="219"/>
      <c r="AW117" s="217" t="s">
        <v>85</v>
      </c>
      <c r="AX117" s="218"/>
      <c r="AY117" s="218"/>
      <c r="AZ117" s="218"/>
      <c r="BA117" s="218"/>
      <c r="BB117" s="218"/>
      <c r="BC117" s="219"/>
      <c r="BD117" s="51"/>
    </row>
    <row r="118" spans="1:56" s="48" customFormat="1" ht="83.25" customHeight="1">
      <c r="A118" s="230"/>
      <c r="B118" s="231"/>
      <c r="C118" s="231"/>
      <c r="D118" s="52" t="s">
        <v>86</v>
      </c>
      <c r="E118" s="52" t="s">
        <v>87</v>
      </c>
      <c r="F118" s="52" t="s">
        <v>86</v>
      </c>
      <c r="G118" s="52" t="s">
        <v>87</v>
      </c>
      <c r="H118" s="52" t="s">
        <v>86</v>
      </c>
      <c r="I118" s="52" t="s">
        <v>87</v>
      </c>
      <c r="J118" s="52" t="s">
        <v>86</v>
      </c>
      <c r="K118" s="52" t="s">
        <v>87</v>
      </c>
      <c r="L118" s="52" t="s">
        <v>86</v>
      </c>
      <c r="M118" s="52" t="s">
        <v>87</v>
      </c>
      <c r="N118" s="52" t="s">
        <v>86</v>
      </c>
      <c r="O118" s="53" t="s">
        <v>87</v>
      </c>
      <c r="P118" s="54" t="s">
        <v>88</v>
      </c>
      <c r="Q118" s="38" t="s">
        <v>89</v>
      </c>
      <c r="R118" s="38" t="s">
        <v>90</v>
      </c>
      <c r="S118" s="38" t="s">
        <v>91</v>
      </c>
      <c r="T118" s="38" t="s">
        <v>92</v>
      </c>
      <c r="U118" s="38" t="s">
        <v>93</v>
      </c>
      <c r="V118" s="38" t="s">
        <v>94</v>
      </c>
      <c r="W118" s="228"/>
      <c r="X118" s="55" t="s">
        <v>86</v>
      </c>
      <c r="Y118" s="55" t="s">
        <v>87</v>
      </c>
      <c r="Z118" s="55" t="s">
        <v>95</v>
      </c>
      <c r="AA118" s="56" t="s">
        <v>86</v>
      </c>
      <c r="AB118" s="57" t="s">
        <v>87</v>
      </c>
      <c r="AC118" s="57" t="s">
        <v>95</v>
      </c>
      <c r="AD118" s="57" t="s">
        <v>86</v>
      </c>
      <c r="AE118" s="57" t="s">
        <v>87</v>
      </c>
      <c r="AF118" s="57" t="s">
        <v>95</v>
      </c>
      <c r="AG118" s="57" t="s">
        <v>86</v>
      </c>
      <c r="AH118" s="57" t="s">
        <v>87</v>
      </c>
      <c r="AI118" s="57" t="s">
        <v>95</v>
      </c>
      <c r="AJ118" s="57" t="s">
        <v>86</v>
      </c>
      <c r="AK118" s="57" t="s">
        <v>87</v>
      </c>
      <c r="AL118" s="57" t="s">
        <v>95</v>
      </c>
      <c r="AM118" s="57" t="s">
        <v>86</v>
      </c>
      <c r="AN118" s="57" t="s">
        <v>87</v>
      </c>
      <c r="AO118" s="57" t="s">
        <v>95</v>
      </c>
      <c r="AP118" s="38" t="s">
        <v>89</v>
      </c>
      <c r="AQ118" s="38" t="s">
        <v>90</v>
      </c>
      <c r="AR118" s="38" t="s">
        <v>91</v>
      </c>
      <c r="AS118" s="38" t="s">
        <v>92</v>
      </c>
      <c r="AT118" s="38" t="s">
        <v>93</v>
      </c>
      <c r="AU118" s="38" t="s">
        <v>94</v>
      </c>
      <c r="AV118" s="38" t="s">
        <v>88</v>
      </c>
      <c r="AW118" s="38" t="s">
        <v>97</v>
      </c>
      <c r="AX118" s="87" t="s">
        <v>89</v>
      </c>
      <c r="AY118" s="87" t="s">
        <v>90</v>
      </c>
      <c r="AZ118" s="87" t="s">
        <v>91</v>
      </c>
      <c r="BA118" s="87" t="s">
        <v>92</v>
      </c>
      <c r="BB118" s="87" t="s">
        <v>93</v>
      </c>
      <c r="BC118" s="87" t="s">
        <v>94</v>
      </c>
      <c r="BD118" s="51"/>
    </row>
    <row r="119" spans="1:56" s="48" customFormat="1" ht="15.75">
      <c r="A119" s="231"/>
      <c r="B119" s="7" t="s">
        <v>76</v>
      </c>
      <c r="C119" s="8"/>
      <c r="D119" s="9">
        <f>D122</f>
        <v>866</v>
      </c>
      <c r="E119" s="9">
        <f t="shared" ref="E119:BC119" si="79">E122</f>
        <v>27</v>
      </c>
      <c r="F119" s="9">
        <f t="shared" si="79"/>
        <v>193</v>
      </c>
      <c r="G119" s="9">
        <f t="shared" si="79"/>
        <v>6</v>
      </c>
      <c r="H119" s="9">
        <f t="shared" si="79"/>
        <v>155</v>
      </c>
      <c r="I119" s="9">
        <f t="shared" si="79"/>
        <v>5</v>
      </c>
      <c r="J119" s="9">
        <f t="shared" si="79"/>
        <v>162</v>
      </c>
      <c r="K119" s="9">
        <f t="shared" si="79"/>
        <v>5</v>
      </c>
      <c r="L119" s="9">
        <f t="shared" si="79"/>
        <v>168</v>
      </c>
      <c r="M119" s="9">
        <f t="shared" si="79"/>
        <v>5</v>
      </c>
      <c r="N119" s="9">
        <f t="shared" si="79"/>
        <v>188</v>
      </c>
      <c r="O119" s="9">
        <f t="shared" si="79"/>
        <v>6</v>
      </c>
      <c r="P119" s="9">
        <f t="shared" si="79"/>
        <v>31</v>
      </c>
      <c r="Q119" s="9">
        <f t="shared" si="79"/>
        <v>24</v>
      </c>
      <c r="R119" s="9">
        <f t="shared" si="79"/>
        <v>2</v>
      </c>
      <c r="S119" s="9">
        <f t="shared" si="79"/>
        <v>2</v>
      </c>
      <c r="T119" s="9">
        <f t="shared" si="79"/>
        <v>1</v>
      </c>
      <c r="U119" s="9">
        <f t="shared" si="79"/>
        <v>2</v>
      </c>
      <c r="V119" s="9">
        <f t="shared" si="79"/>
        <v>0</v>
      </c>
      <c r="W119" s="9">
        <f t="shared" si="79"/>
        <v>25</v>
      </c>
      <c r="X119" s="9">
        <f t="shared" si="79"/>
        <v>868</v>
      </c>
      <c r="Y119" s="9">
        <f t="shared" si="79"/>
        <v>27</v>
      </c>
      <c r="Z119" s="9">
        <f t="shared" si="79"/>
        <v>32.148148148148145</v>
      </c>
      <c r="AA119" s="9">
        <f t="shared" si="79"/>
        <v>190</v>
      </c>
      <c r="AB119" s="9">
        <f t="shared" si="79"/>
        <v>6</v>
      </c>
      <c r="AC119" s="9">
        <f t="shared" si="79"/>
        <v>31.666666666666668</v>
      </c>
      <c r="AD119" s="9">
        <f t="shared" si="79"/>
        <v>193</v>
      </c>
      <c r="AE119" s="9">
        <f t="shared" si="79"/>
        <v>6</v>
      </c>
      <c r="AF119" s="9">
        <f t="shared" si="79"/>
        <v>32.166666666666664</v>
      </c>
      <c r="AG119" s="9">
        <f t="shared" si="79"/>
        <v>155</v>
      </c>
      <c r="AH119" s="9">
        <f t="shared" si="79"/>
        <v>5</v>
      </c>
      <c r="AI119" s="9">
        <f t="shared" si="79"/>
        <v>31</v>
      </c>
      <c r="AJ119" s="9">
        <f t="shared" si="79"/>
        <v>162</v>
      </c>
      <c r="AK119" s="9">
        <f t="shared" si="79"/>
        <v>5</v>
      </c>
      <c r="AL119" s="9">
        <f t="shared" si="79"/>
        <v>32.4</v>
      </c>
      <c r="AM119" s="9">
        <f t="shared" si="79"/>
        <v>168</v>
      </c>
      <c r="AN119" s="9">
        <f t="shared" si="79"/>
        <v>5</v>
      </c>
      <c r="AO119" s="9">
        <f t="shared" si="79"/>
        <v>33.6</v>
      </c>
      <c r="AP119" s="9">
        <f t="shared" si="79"/>
        <v>3</v>
      </c>
      <c r="AQ119" s="9">
        <f t="shared" si="79"/>
        <v>0</v>
      </c>
      <c r="AR119" s="9">
        <f t="shared" si="79"/>
        <v>0</v>
      </c>
      <c r="AS119" s="9">
        <f t="shared" si="79"/>
        <v>1</v>
      </c>
      <c r="AT119" s="9">
        <f t="shared" si="79"/>
        <v>0</v>
      </c>
      <c r="AU119" s="9">
        <f t="shared" si="79"/>
        <v>0</v>
      </c>
      <c r="AV119" s="9">
        <f t="shared" si="79"/>
        <v>4</v>
      </c>
      <c r="AW119" s="9">
        <f t="shared" si="79"/>
        <v>4</v>
      </c>
      <c r="AX119" s="9">
        <f t="shared" si="79"/>
        <v>3</v>
      </c>
      <c r="AY119" s="9">
        <f t="shared" si="79"/>
        <v>0</v>
      </c>
      <c r="AZ119" s="9">
        <f t="shared" si="79"/>
        <v>0</v>
      </c>
      <c r="BA119" s="9">
        <f t="shared" si="79"/>
        <v>1</v>
      </c>
      <c r="BB119" s="9">
        <f t="shared" si="79"/>
        <v>0</v>
      </c>
      <c r="BC119" s="9">
        <f t="shared" si="79"/>
        <v>0</v>
      </c>
      <c r="BD119" s="51"/>
    </row>
    <row r="120" spans="1:56" s="48" customFormat="1" ht="15.75">
      <c r="A120" s="220">
        <v>1</v>
      </c>
      <c r="B120" s="243" t="s">
        <v>24</v>
      </c>
      <c r="C120" s="58"/>
      <c r="D120" s="15"/>
      <c r="E120" s="15"/>
      <c r="F120" s="16"/>
      <c r="G120" s="38"/>
      <c r="H120" s="16"/>
      <c r="I120" s="17"/>
      <c r="J120" s="16"/>
      <c r="K120" s="17"/>
      <c r="L120" s="16"/>
      <c r="M120" s="17"/>
      <c r="N120" s="16"/>
      <c r="O120" s="18"/>
      <c r="P120" s="19"/>
      <c r="Q120" s="20"/>
      <c r="R120" s="20"/>
      <c r="S120" s="20"/>
      <c r="T120" s="20"/>
      <c r="U120" s="20"/>
      <c r="V120" s="20"/>
      <c r="W120" s="21"/>
      <c r="X120" s="22"/>
      <c r="Y120" s="31"/>
      <c r="Z120" s="24"/>
      <c r="AA120" s="23"/>
      <c r="AB120" s="23"/>
      <c r="AC120" s="24"/>
      <c r="AD120" s="25">
        <f t="shared" ref="AD120:AE125" si="80">F120</f>
        <v>0</v>
      </c>
      <c r="AE120" s="25">
        <f t="shared" si="80"/>
        <v>0</v>
      </c>
      <c r="AF120" s="24"/>
      <c r="AG120" s="25">
        <f t="shared" ref="AG120:AH125" si="81">H120</f>
        <v>0</v>
      </c>
      <c r="AH120" s="25">
        <f t="shared" si="81"/>
        <v>0</v>
      </c>
      <c r="AI120" s="24"/>
      <c r="AJ120" s="25">
        <f t="shared" ref="AJ120:AK125" si="82">J120</f>
        <v>0</v>
      </c>
      <c r="AK120" s="25">
        <f t="shared" si="82"/>
        <v>0</v>
      </c>
      <c r="AL120" s="24"/>
      <c r="AM120" s="25">
        <f t="shared" ref="AM120:AN125" si="83">L120</f>
        <v>0</v>
      </c>
      <c r="AN120" s="25">
        <f t="shared" si="83"/>
        <v>0</v>
      </c>
      <c r="AO120" s="24"/>
      <c r="AP120" s="40"/>
      <c r="AQ120" s="40"/>
      <c r="AR120" s="40"/>
      <c r="AS120" s="40"/>
      <c r="AT120" s="40"/>
      <c r="AU120" s="40"/>
      <c r="AV120" s="39"/>
      <c r="AW120" s="39"/>
      <c r="AX120" s="26"/>
      <c r="AY120" s="26"/>
      <c r="AZ120" s="26"/>
      <c r="BA120" s="26"/>
      <c r="BB120" s="26"/>
      <c r="BC120" s="26"/>
      <c r="BD120" s="51"/>
    </row>
    <row r="121" spans="1:56" s="48" customFormat="1" ht="15" customHeight="1">
      <c r="A121" s="221"/>
      <c r="B121" s="244"/>
      <c r="C121" s="58"/>
      <c r="D121" s="15"/>
      <c r="E121" s="15"/>
      <c r="F121" s="16"/>
      <c r="G121" s="38"/>
      <c r="H121" s="16"/>
      <c r="I121" s="17"/>
      <c r="J121" s="16"/>
      <c r="K121" s="17"/>
      <c r="L121" s="16"/>
      <c r="M121" s="17"/>
      <c r="N121" s="16"/>
      <c r="O121" s="18"/>
      <c r="P121" s="19"/>
      <c r="Q121" s="20"/>
      <c r="R121" s="20"/>
      <c r="S121" s="20"/>
      <c r="T121" s="20"/>
      <c r="U121" s="20"/>
      <c r="V121" s="20"/>
      <c r="W121" s="21"/>
      <c r="X121" s="22"/>
      <c r="Y121" s="31"/>
      <c r="Z121" s="24"/>
      <c r="AA121" s="23"/>
      <c r="AB121" s="23"/>
      <c r="AC121" s="24"/>
      <c r="AD121" s="25">
        <f t="shared" si="80"/>
        <v>0</v>
      </c>
      <c r="AE121" s="25">
        <f t="shared" si="80"/>
        <v>0</v>
      </c>
      <c r="AF121" s="24"/>
      <c r="AG121" s="25">
        <f t="shared" si="81"/>
        <v>0</v>
      </c>
      <c r="AH121" s="25">
        <f t="shared" si="81"/>
        <v>0</v>
      </c>
      <c r="AI121" s="24"/>
      <c r="AJ121" s="25">
        <f t="shared" si="82"/>
        <v>0</v>
      </c>
      <c r="AK121" s="25">
        <f t="shared" si="82"/>
        <v>0</v>
      </c>
      <c r="AL121" s="24"/>
      <c r="AM121" s="25">
        <f t="shared" si="83"/>
        <v>0</v>
      </c>
      <c r="AN121" s="25">
        <f t="shared" si="83"/>
        <v>0</v>
      </c>
      <c r="AO121" s="24"/>
      <c r="AP121" s="40"/>
      <c r="AQ121" s="40"/>
      <c r="AR121" s="40"/>
      <c r="AS121" s="40"/>
      <c r="AT121" s="40"/>
      <c r="AU121" s="40"/>
      <c r="AV121" s="39"/>
      <c r="AW121" s="39"/>
      <c r="AX121" s="26"/>
      <c r="AY121" s="26"/>
      <c r="AZ121" s="26"/>
      <c r="BA121" s="26"/>
      <c r="BB121" s="26"/>
      <c r="BC121" s="26"/>
      <c r="BD121" s="51"/>
    </row>
    <row r="122" spans="1:56" s="48" customFormat="1" ht="15" customHeight="1">
      <c r="A122" s="221"/>
      <c r="B122" s="244"/>
      <c r="C122" s="58" t="s">
        <v>165</v>
      </c>
      <c r="D122" s="15">
        <v>866</v>
      </c>
      <c r="E122" s="15">
        <v>27</v>
      </c>
      <c r="F122" s="16">
        <v>193</v>
      </c>
      <c r="G122" s="38">
        <v>6</v>
      </c>
      <c r="H122" s="16">
        <v>155</v>
      </c>
      <c r="I122" s="17">
        <v>5</v>
      </c>
      <c r="J122" s="16">
        <v>162</v>
      </c>
      <c r="K122" s="17">
        <v>5</v>
      </c>
      <c r="L122" s="16">
        <v>168</v>
      </c>
      <c r="M122" s="17">
        <v>5</v>
      </c>
      <c r="N122" s="16">
        <v>188</v>
      </c>
      <c r="O122" s="18">
        <v>6</v>
      </c>
      <c r="P122" s="19">
        <v>31</v>
      </c>
      <c r="Q122" s="20">
        <v>24</v>
      </c>
      <c r="R122" s="20">
        <v>2</v>
      </c>
      <c r="S122" s="20">
        <v>2</v>
      </c>
      <c r="T122" s="20">
        <v>1</v>
      </c>
      <c r="U122" s="20">
        <v>2</v>
      </c>
      <c r="V122" s="20">
        <v>0</v>
      </c>
      <c r="W122" s="21">
        <v>25</v>
      </c>
      <c r="X122" s="22">
        <v>868</v>
      </c>
      <c r="Y122" s="31">
        <v>27</v>
      </c>
      <c r="Z122" s="24">
        <v>32.148148148148145</v>
      </c>
      <c r="AA122" s="23">
        <v>190</v>
      </c>
      <c r="AB122" s="23">
        <v>6</v>
      </c>
      <c r="AC122" s="24">
        <v>31.666666666666668</v>
      </c>
      <c r="AD122" s="25">
        <v>193</v>
      </c>
      <c r="AE122" s="25">
        <v>6</v>
      </c>
      <c r="AF122" s="24">
        <v>32.166666666666664</v>
      </c>
      <c r="AG122" s="25">
        <v>155</v>
      </c>
      <c r="AH122" s="25">
        <v>5</v>
      </c>
      <c r="AI122" s="24">
        <v>31</v>
      </c>
      <c r="AJ122" s="25">
        <v>162</v>
      </c>
      <c r="AK122" s="25">
        <v>5</v>
      </c>
      <c r="AL122" s="24">
        <v>32.4</v>
      </c>
      <c r="AM122" s="25">
        <v>168</v>
      </c>
      <c r="AN122" s="25">
        <v>5</v>
      </c>
      <c r="AO122" s="24">
        <v>33.6</v>
      </c>
      <c r="AP122" s="40">
        <v>3</v>
      </c>
      <c r="AQ122" s="40">
        <v>0</v>
      </c>
      <c r="AR122" s="40">
        <v>0</v>
      </c>
      <c r="AS122" s="40">
        <v>1</v>
      </c>
      <c r="AT122" s="40">
        <v>0</v>
      </c>
      <c r="AU122" s="40">
        <v>0</v>
      </c>
      <c r="AV122" s="39">
        <v>4</v>
      </c>
      <c r="AW122" s="39">
        <v>4</v>
      </c>
      <c r="AX122" s="26">
        <v>3</v>
      </c>
      <c r="AY122" s="26">
        <v>0</v>
      </c>
      <c r="AZ122" s="26">
        <v>0</v>
      </c>
      <c r="BA122" s="26">
        <v>1</v>
      </c>
      <c r="BB122" s="26">
        <v>0</v>
      </c>
      <c r="BC122" s="26">
        <v>0</v>
      </c>
      <c r="BD122" s="51"/>
    </row>
    <row r="123" spans="1:56" s="48" customFormat="1" ht="15" customHeight="1">
      <c r="A123" s="221"/>
      <c r="B123" s="244"/>
      <c r="C123" s="58"/>
      <c r="D123" s="15"/>
      <c r="E123" s="15"/>
      <c r="F123" s="16"/>
      <c r="G123" s="38"/>
      <c r="H123" s="16"/>
      <c r="I123" s="17"/>
      <c r="J123" s="16"/>
      <c r="K123" s="17"/>
      <c r="L123" s="16"/>
      <c r="M123" s="17"/>
      <c r="N123" s="16"/>
      <c r="O123" s="18"/>
      <c r="P123" s="19"/>
      <c r="Q123" s="20"/>
      <c r="R123" s="20"/>
      <c r="S123" s="20"/>
      <c r="T123" s="20"/>
      <c r="U123" s="20"/>
      <c r="V123" s="20"/>
      <c r="W123" s="21"/>
      <c r="X123" s="22"/>
      <c r="Y123" s="31"/>
      <c r="Z123" s="24"/>
      <c r="AA123" s="23"/>
      <c r="AB123" s="23"/>
      <c r="AC123" s="24"/>
      <c r="AD123" s="25">
        <f t="shared" si="80"/>
        <v>0</v>
      </c>
      <c r="AE123" s="25">
        <f t="shared" si="80"/>
        <v>0</v>
      </c>
      <c r="AF123" s="24"/>
      <c r="AG123" s="25">
        <f t="shared" si="81"/>
        <v>0</v>
      </c>
      <c r="AH123" s="25">
        <f t="shared" si="81"/>
        <v>0</v>
      </c>
      <c r="AI123" s="24"/>
      <c r="AJ123" s="25">
        <f t="shared" si="82"/>
        <v>0</v>
      </c>
      <c r="AK123" s="25">
        <f t="shared" si="82"/>
        <v>0</v>
      </c>
      <c r="AL123" s="24"/>
      <c r="AM123" s="25">
        <f t="shared" si="83"/>
        <v>0</v>
      </c>
      <c r="AN123" s="25">
        <f t="shared" si="83"/>
        <v>0</v>
      </c>
      <c r="AO123" s="24"/>
      <c r="AP123" s="40"/>
      <c r="AQ123" s="40"/>
      <c r="AR123" s="40"/>
      <c r="AS123" s="40"/>
      <c r="AT123" s="40"/>
      <c r="AU123" s="40"/>
      <c r="AV123" s="39"/>
      <c r="AW123" s="39"/>
      <c r="AX123" s="26"/>
      <c r="AY123" s="26"/>
      <c r="AZ123" s="26"/>
      <c r="BA123" s="26"/>
      <c r="BB123" s="26"/>
      <c r="BC123" s="26"/>
      <c r="BD123" s="51"/>
    </row>
    <row r="124" spans="1:56" s="48" customFormat="1" ht="15" customHeight="1">
      <c r="A124" s="221"/>
      <c r="B124" s="245"/>
      <c r="C124" s="58"/>
      <c r="D124" s="15"/>
      <c r="E124" s="15"/>
      <c r="F124" s="16"/>
      <c r="G124" s="38"/>
      <c r="H124" s="16"/>
      <c r="I124" s="17"/>
      <c r="J124" s="16"/>
      <c r="K124" s="17"/>
      <c r="L124" s="16"/>
      <c r="M124" s="17"/>
      <c r="N124" s="16"/>
      <c r="O124" s="18"/>
      <c r="P124" s="19"/>
      <c r="Q124" s="20"/>
      <c r="R124" s="20"/>
      <c r="S124" s="20"/>
      <c r="T124" s="20"/>
      <c r="U124" s="20"/>
      <c r="V124" s="20"/>
      <c r="W124" s="21"/>
      <c r="X124" s="22"/>
      <c r="Y124" s="31"/>
      <c r="Z124" s="24"/>
      <c r="AA124" s="23"/>
      <c r="AB124" s="23"/>
      <c r="AC124" s="24"/>
      <c r="AD124" s="25">
        <f t="shared" si="80"/>
        <v>0</v>
      </c>
      <c r="AE124" s="25">
        <f t="shared" si="80"/>
        <v>0</v>
      </c>
      <c r="AF124" s="24"/>
      <c r="AG124" s="25">
        <f t="shared" si="81"/>
        <v>0</v>
      </c>
      <c r="AH124" s="25">
        <f t="shared" si="81"/>
        <v>0</v>
      </c>
      <c r="AI124" s="24"/>
      <c r="AJ124" s="25">
        <f t="shared" si="82"/>
        <v>0</v>
      </c>
      <c r="AK124" s="25">
        <f t="shared" si="82"/>
        <v>0</v>
      </c>
      <c r="AL124" s="24"/>
      <c r="AM124" s="25">
        <f t="shared" si="83"/>
        <v>0</v>
      </c>
      <c r="AN124" s="25">
        <f t="shared" si="83"/>
        <v>0</v>
      </c>
      <c r="AO124" s="24"/>
      <c r="AP124" s="40"/>
      <c r="AQ124" s="40"/>
      <c r="AR124" s="40"/>
      <c r="AS124" s="40"/>
      <c r="AT124" s="40"/>
      <c r="AU124" s="40"/>
      <c r="AV124" s="39"/>
      <c r="AW124" s="39"/>
      <c r="AX124" s="26"/>
      <c r="AY124" s="26"/>
      <c r="AZ124" s="26"/>
      <c r="BA124" s="26"/>
      <c r="BB124" s="26"/>
      <c r="BC124" s="26"/>
      <c r="BD124" s="51"/>
    </row>
    <row r="125" spans="1:56" s="48" customFormat="1" ht="15" customHeight="1">
      <c r="A125" s="221"/>
      <c r="B125" s="63" t="s">
        <v>100</v>
      </c>
      <c r="C125" s="58"/>
      <c r="D125" s="15"/>
      <c r="E125" s="15"/>
      <c r="F125" s="16"/>
      <c r="G125" s="38"/>
      <c r="H125" s="16"/>
      <c r="I125" s="17"/>
      <c r="J125" s="16"/>
      <c r="K125" s="17"/>
      <c r="L125" s="16"/>
      <c r="M125" s="17"/>
      <c r="N125" s="16"/>
      <c r="O125" s="18"/>
      <c r="P125" s="19"/>
      <c r="Q125" s="20"/>
      <c r="R125" s="20"/>
      <c r="S125" s="20"/>
      <c r="T125" s="20"/>
      <c r="U125" s="20"/>
      <c r="V125" s="20"/>
      <c r="W125" s="21"/>
      <c r="X125" s="22"/>
      <c r="Y125" s="31"/>
      <c r="Z125" s="24"/>
      <c r="AA125" s="23"/>
      <c r="AB125" s="23"/>
      <c r="AC125" s="24"/>
      <c r="AD125" s="25">
        <f t="shared" si="80"/>
        <v>0</v>
      </c>
      <c r="AE125" s="25">
        <f t="shared" si="80"/>
        <v>0</v>
      </c>
      <c r="AF125" s="24"/>
      <c r="AG125" s="25">
        <f t="shared" si="81"/>
        <v>0</v>
      </c>
      <c r="AH125" s="25">
        <f t="shared" si="81"/>
        <v>0</v>
      </c>
      <c r="AI125" s="24"/>
      <c r="AJ125" s="25">
        <f t="shared" si="82"/>
        <v>0</v>
      </c>
      <c r="AK125" s="25">
        <f t="shared" si="82"/>
        <v>0</v>
      </c>
      <c r="AL125" s="24"/>
      <c r="AM125" s="25">
        <f t="shared" si="83"/>
        <v>0</v>
      </c>
      <c r="AN125" s="25">
        <f t="shared" si="83"/>
        <v>0</v>
      </c>
      <c r="AO125" s="24"/>
      <c r="AP125" s="40"/>
      <c r="AQ125" s="40"/>
      <c r="AR125" s="40"/>
      <c r="AS125" s="40"/>
      <c r="AT125" s="40"/>
      <c r="AU125" s="40"/>
      <c r="AV125" s="39"/>
      <c r="AW125" s="39"/>
      <c r="AX125" s="26"/>
      <c r="AY125" s="26"/>
      <c r="AZ125" s="26"/>
      <c r="BA125" s="26"/>
      <c r="BB125" s="26"/>
      <c r="BC125" s="26"/>
      <c r="BD125" s="51"/>
    </row>
    <row r="126" spans="1:56" s="48" customFormat="1" ht="15.75" customHeight="1">
      <c r="A126" s="229" t="s">
        <v>0</v>
      </c>
      <c r="B126" s="232" t="s">
        <v>72</v>
      </c>
      <c r="C126" s="229" t="s">
        <v>73</v>
      </c>
      <c r="D126" s="228" t="s">
        <v>74</v>
      </c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16" t="s">
        <v>75</v>
      </c>
      <c r="Y126" s="216"/>
      <c r="Z126" s="216"/>
      <c r="AA126" s="216"/>
      <c r="AB126" s="216"/>
      <c r="AC126" s="216"/>
      <c r="AD126" s="216"/>
      <c r="AE126" s="216"/>
      <c r="AF126" s="216"/>
      <c r="AG126" s="216"/>
      <c r="AH126" s="216"/>
      <c r="AI126" s="216"/>
      <c r="AJ126" s="216"/>
      <c r="AK126" s="216"/>
      <c r="AL126" s="216"/>
      <c r="AM126" s="216"/>
      <c r="AN126" s="216"/>
      <c r="AO126" s="216"/>
      <c r="AP126" s="211" t="s">
        <v>75</v>
      </c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51"/>
    </row>
    <row r="127" spans="1:56" s="48" customFormat="1" ht="15.75" customHeight="1">
      <c r="A127" s="230"/>
      <c r="B127" s="230"/>
      <c r="C127" s="230"/>
      <c r="D127" s="233" t="s">
        <v>76</v>
      </c>
      <c r="E127" s="234"/>
      <c r="F127" s="235" t="s">
        <v>77</v>
      </c>
      <c r="G127" s="236"/>
      <c r="H127" s="235" t="s">
        <v>78</v>
      </c>
      <c r="I127" s="236"/>
      <c r="J127" s="235" t="s">
        <v>79</v>
      </c>
      <c r="K127" s="236"/>
      <c r="L127" s="235" t="s">
        <v>80</v>
      </c>
      <c r="M127" s="236"/>
      <c r="N127" s="235" t="s">
        <v>81</v>
      </c>
      <c r="O127" s="237"/>
      <c r="P127" s="233" t="s">
        <v>82</v>
      </c>
      <c r="Q127" s="238"/>
      <c r="R127" s="238"/>
      <c r="S127" s="238"/>
      <c r="T127" s="238"/>
      <c r="U127" s="238"/>
      <c r="V127" s="234"/>
      <c r="W127" s="228" t="s">
        <v>83</v>
      </c>
      <c r="X127" s="239" t="s">
        <v>76</v>
      </c>
      <c r="Y127" s="240"/>
      <c r="Z127" s="241"/>
      <c r="AA127" s="214" t="s">
        <v>77</v>
      </c>
      <c r="AB127" s="215"/>
      <c r="AC127" s="242"/>
      <c r="AD127" s="214" t="s">
        <v>78</v>
      </c>
      <c r="AE127" s="215"/>
      <c r="AF127" s="242"/>
      <c r="AG127" s="214" t="s">
        <v>79</v>
      </c>
      <c r="AH127" s="215"/>
      <c r="AI127" s="242"/>
      <c r="AJ127" s="214" t="s">
        <v>80</v>
      </c>
      <c r="AK127" s="215"/>
      <c r="AL127" s="215"/>
      <c r="AM127" s="216" t="s">
        <v>81</v>
      </c>
      <c r="AN127" s="216"/>
      <c r="AO127" s="216"/>
      <c r="AP127" s="217" t="s">
        <v>84</v>
      </c>
      <c r="AQ127" s="218"/>
      <c r="AR127" s="218"/>
      <c r="AS127" s="218"/>
      <c r="AT127" s="218"/>
      <c r="AU127" s="218"/>
      <c r="AV127" s="219"/>
      <c r="AW127" s="217" t="s">
        <v>85</v>
      </c>
      <c r="AX127" s="218"/>
      <c r="AY127" s="218"/>
      <c r="AZ127" s="218"/>
      <c r="BA127" s="218"/>
      <c r="BB127" s="218"/>
      <c r="BC127" s="219"/>
      <c r="BD127" s="51"/>
    </row>
    <row r="128" spans="1:56" s="48" customFormat="1" ht="83.25" customHeight="1">
      <c r="A128" s="230"/>
      <c r="B128" s="231"/>
      <c r="C128" s="231"/>
      <c r="D128" s="52" t="s">
        <v>86</v>
      </c>
      <c r="E128" s="52" t="s">
        <v>87</v>
      </c>
      <c r="F128" s="52" t="s">
        <v>86</v>
      </c>
      <c r="G128" s="52" t="s">
        <v>87</v>
      </c>
      <c r="H128" s="52" t="s">
        <v>86</v>
      </c>
      <c r="I128" s="52" t="s">
        <v>87</v>
      </c>
      <c r="J128" s="52" t="s">
        <v>86</v>
      </c>
      <c r="K128" s="52" t="s">
        <v>87</v>
      </c>
      <c r="L128" s="52" t="s">
        <v>86</v>
      </c>
      <c r="M128" s="52" t="s">
        <v>87</v>
      </c>
      <c r="N128" s="52" t="s">
        <v>86</v>
      </c>
      <c r="O128" s="53" t="s">
        <v>87</v>
      </c>
      <c r="P128" s="54" t="s">
        <v>88</v>
      </c>
      <c r="Q128" s="38" t="s">
        <v>89</v>
      </c>
      <c r="R128" s="38" t="s">
        <v>90</v>
      </c>
      <c r="S128" s="38" t="s">
        <v>91</v>
      </c>
      <c r="T128" s="38" t="s">
        <v>92</v>
      </c>
      <c r="U128" s="38" t="s">
        <v>93</v>
      </c>
      <c r="V128" s="38" t="s">
        <v>94</v>
      </c>
      <c r="W128" s="228"/>
      <c r="X128" s="55" t="s">
        <v>86</v>
      </c>
      <c r="Y128" s="55" t="s">
        <v>87</v>
      </c>
      <c r="Z128" s="55" t="s">
        <v>95</v>
      </c>
      <c r="AA128" s="56" t="s">
        <v>86</v>
      </c>
      <c r="AB128" s="57" t="s">
        <v>87</v>
      </c>
      <c r="AC128" s="57" t="s">
        <v>95</v>
      </c>
      <c r="AD128" s="57" t="s">
        <v>86</v>
      </c>
      <c r="AE128" s="57" t="s">
        <v>87</v>
      </c>
      <c r="AF128" s="57" t="s">
        <v>95</v>
      </c>
      <c r="AG128" s="57" t="s">
        <v>86</v>
      </c>
      <c r="AH128" s="57" t="s">
        <v>87</v>
      </c>
      <c r="AI128" s="57" t="s">
        <v>95</v>
      </c>
      <c r="AJ128" s="57" t="s">
        <v>86</v>
      </c>
      <c r="AK128" s="57" t="s">
        <v>87</v>
      </c>
      <c r="AL128" s="57" t="s">
        <v>95</v>
      </c>
      <c r="AM128" s="57" t="s">
        <v>86</v>
      </c>
      <c r="AN128" s="57" t="s">
        <v>87</v>
      </c>
      <c r="AO128" s="57" t="s">
        <v>95</v>
      </c>
      <c r="AP128" s="38" t="s">
        <v>89</v>
      </c>
      <c r="AQ128" s="38" t="s">
        <v>90</v>
      </c>
      <c r="AR128" s="38" t="s">
        <v>91</v>
      </c>
      <c r="AS128" s="38" t="s">
        <v>92</v>
      </c>
      <c r="AT128" s="38" t="s">
        <v>93</v>
      </c>
      <c r="AU128" s="38" t="s">
        <v>94</v>
      </c>
      <c r="AV128" s="38" t="s">
        <v>88</v>
      </c>
      <c r="AW128" s="38" t="s">
        <v>97</v>
      </c>
      <c r="AX128" s="87" t="s">
        <v>89</v>
      </c>
      <c r="AY128" s="87" t="s">
        <v>90</v>
      </c>
      <c r="AZ128" s="87" t="s">
        <v>91</v>
      </c>
      <c r="BA128" s="87" t="s">
        <v>92</v>
      </c>
      <c r="BB128" s="87" t="s">
        <v>93</v>
      </c>
      <c r="BC128" s="87" t="s">
        <v>94</v>
      </c>
      <c r="BD128" s="51"/>
    </row>
    <row r="129" spans="1:56" s="48" customFormat="1" ht="15.75">
      <c r="A129" s="231"/>
      <c r="B129" s="7" t="s">
        <v>76</v>
      </c>
      <c r="C129" s="8"/>
      <c r="D129" s="9">
        <f>D130</f>
        <v>640</v>
      </c>
      <c r="E129" s="9">
        <f t="shared" ref="E129:BC129" si="84">E130</f>
        <v>19</v>
      </c>
      <c r="F129" s="9">
        <f t="shared" si="84"/>
        <v>137</v>
      </c>
      <c r="G129" s="9">
        <f t="shared" si="84"/>
        <v>4</v>
      </c>
      <c r="H129" s="9">
        <f t="shared" si="84"/>
        <v>142</v>
      </c>
      <c r="I129" s="9">
        <f t="shared" si="84"/>
        <v>4</v>
      </c>
      <c r="J129" s="9">
        <f t="shared" si="84"/>
        <v>116</v>
      </c>
      <c r="K129" s="9">
        <f t="shared" si="84"/>
        <v>3</v>
      </c>
      <c r="L129" s="9">
        <f t="shared" si="84"/>
        <v>120</v>
      </c>
      <c r="M129" s="9">
        <f t="shared" si="84"/>
        <v>4</v>
      </c>
      <c r="N129" s="9">
        <f t="shared" si="84"/>
        <v>125</v>
      </c>
      <c r="O129" s="9">
        <f t="shared" si="84"/>
        <v>4</v>
      </c>
      <c r="P129" s="9">
        <f t="shared" si="84"/>
        <v>23</v>
      </c>
      <c r="Q129" s="9">
        <f t="shared" si="84"/>
        <v>17</v>
      </c>
      <c r="R129" s="9">
        <f t="shared" si="84"/>
        <v>2</v>
      </c>
      <c r="S129" s="9">
        <f t="shared" si="84"/>
        <v>1</v>
      </c>
      <c r="T129" s="9">
        <f t="shared" si="84"/>
        <v>2</v>
      </c>
      <c r="U129" s="9">
        <f t="shared" si="84"/>
        <v>1</v>
      </c>
      <c r="V129" s="9">
        <f t="shared" si="84"/>
        <v>0</v>
      </c>
      <c r="W129" s="9">
        <f t="shared" si="84"/>
        <v>23</v>
      </c>
      <c r="X129" s="9">
        <f t="shared" si="84"/>
        <v>635</v>
      </c>
      <c r="Y129" s="9">
        <f t="shared" si="84"/>
        <v>19</v>
      </c>
      <c r="Z129" s="9">
        <f t="shared" si="84"/>
        <v>33.421052631578945</v>
      </c>
      <c r="AA129" s="9">
        <f t="shared" si="84"/>
        <v>120</v>
      </c>
      <c r="AB129" s="9">
        <f t="shared" si="84"/>
        <v>4</v>
      </c>
      <c r="AC129" s="9">
        <f t="shared" si="84"/>
        <v>30</v>
      </c>
      <c r="AD129" s="9">
        <f t="shared" si="84"/>
        <v>137</v>
      </c>
      <c r="AE129" s="9">
        <f t="shared" si="84"/>
        <v>4</v>
      </c>
      <c r="AF129" s="9">
        <f t="shared" si="84"/>
        <v>34.25</v>
      </c>
      <c r="AG129" s="9">
        <f t="shared" si="84"/>
        <v>142</v>
      </c>
      <c r="AH129" s="9">
        <f t="shared" si="84"/>
        <v>4</v>
      </c>
      <c r="AI129" s="9">
        <f t="shared" si="84"/>
        <v>35.5</v>
      </c>
      <c r="AJ129" s="9">
        <f t="shared" si="84"/>
        <v>116</v>
      </c>
      <c r="AK129" s="9">
        <f t="shared" si="84"/>
        <v>3</v>
      </c>
      <c r="AL129" s="9">
        <f t="shared" si="84"/>
        <v>38.666666666666664</v>
      </c>
      <c r="AM129" s="9">
        <f t="shared" si="84"/>
        <v>120</v>
      </c>
      <c r="AN129" s="9">
        <f t="shared" si="84"/>
        <v>4</v>
      </c>
      <c r="AO129" s="9">
        <f t="shared" si="84"/>
        <v>30</v>
      </c>
      <c r="AP129" s="9">
        <f t="shared" si="84"/>
        <v>19</v>
      </c>
      <c r="AQ129" s="9">
        <f t="shared" si="84"/>
        <v>2</v>
      </c>
      <c r="AR129" s="9">
        <f t="shared" si="84"/>
        <v>2</v>
      </c>
      <c r="AS129" s="9">
        <f t="shared" si="84"/>
        <v>2</v>
      </c>
      <c r="AT129" s="9">
        <f t="shared" si="84"/>
        <v>1</v>
      </c>
      <c r="AU129" s="9">
        <f t="shared" si="84"/>
        <v>3</v>
      </c>
      <c r="AV129" s="9">
        <f t="shared" si="84"/>
        <v>29</v>
      </c>
      <c r="AW129" s="9">
        <f t="shared" si="84"/>
        <v>6</v>
      </c>
      <c r="AX129" s="9">
        <f t="shared" si="84"/>
        <v>2</v>
      </c>
      <c r="AY129" s="9">
        <f t="shared" si="84"/>
        <v>0</v>
      </c>
      <c r="AZ129" s="9">
        <f t="shared" si="84"/>
        <v>1</v>
      </c>
      <c r="BA129" s="9">
        <f t="shared" si="84"/>
        <v>0</v>
      </c>
      <c r="BB129" s="9">
        <f t="shared" si="84"/>
        <v>0</v>
      </c>
      <c r="BC129" s="9">
        <f t="shared" si="84"/>
        <v>3</v>
      </c>
      <c r="BD129" s="51"/>
    </row>
    <row r="130" spans="1:56" s="48" customFormat="1" ht="31.5">
      <c r="A130" s="220">
        <v>1</v>
      </c>
      <c r="B130" s="243" t="s">
        <v>21</v>
      </c>
      <c r="C130" s="97" t="s">
        <v>169</v>
      </c>
      <c r="D130" s="15">
        <v>640</v>
      </c>
      <c r="E130" s="15">
        <v>19</v>
      </c>
      <c r="F130" s="16">
        <v>137</v>
      </c>
      <c r="G130" s="38">
        <v>4</v>
      </c>
      <c r="H130" s="16">
        <v>142</v>
      </c>
      <c r="I130" s="17">
        <v>4</v>
      </c>
      <c r="J130" s="16">
        <v>116</v>
      </c>
      <c r="K130" s="17">
        <v>3</v>
      </c>
      <c r="L130" s="16">
        <v>120</v>
      </c>
      <c r="M130" s="17">
        <v>4</v>
      </c>
      <c r="N130" s="16">
        <v>125</v>
      </c>
      <c r="O130" s="18">
        <v>4</v>
      </c>
      <c r="P130" s="19">
        <v>23</v>
      </c>
      <c r="Q130" s="20">
        <v>17</v>
      </c>
      <c r="R130" s="20">
        <v>2</v>
      </c>
      <c r="S130" s="20">
        <v>1</v>
      </c>
      <c r="T130" s="20">
        <v>2</v>
      </c>
      <c r="U130" s="20">
        <v>1</v>
      </c>
      <c r="V130" s="20">
        <v>0</v>
      </c>
      <c r="W130" s="21">
        <v>23</v>
      </c>
      <c r="X130" s="22">
        <v>635</v>
      </c>
      <c r="Y130" s="31">
        <v>19</v>
      </c>
      <c r="Z130" s="24">
        <v>33.421052631578945</v>
      </c>
      <c r="AA130" s="23">
        <v>120</v>
      </c>
      <c r="AB130" s="23">
        <v>4</v>
      </c>
      <c r="AC130" s="24">
        <v>30</v>
      </c>
      <c r="AD130" s="25">
        <v>137</v>
      </c>
      <c r="AE130" s="25">
        <v>4</v>
      </c>
      <c r="AF130" s="24">
        <v>34.25</v>
      </c>
      <c r="AG130" s="25">
        <v>142</v>
      </c>
      <c r="AH130" s="25">
        <v>4</v>
      </c>
      <c r="AI130" s="24">
        <v>35.5</v>
      </c>
      <c r="AJ130" s="25">
        <v>116</v>
      </c>
      <c r="AK130" s="25">
        <v>3</v>
      </c>
      <c r="AL130" s="24">
        <v>38.666666666666664</v>
      </c>
      <c r="AM130" s="25">
        <v>120</v>
      </c>
      <c r="AN130" s="25">
        <v>4</v>
      </c>
      <c r="AO130" s="24">
        <v>30</v>
      </c>
      <c r="AP130" s="40">
        <v>19</v>
      </c>
      <c r="AQ130" s="40">
        <v>2</v>
      </c>
      <c r="AR130" s="40">
        <v>2</v>
      </c>
      <c r="AS130" s="40">
        <v>2</v>
      </c>
      <c r="AT130" s="40">
        <v>1</v>
      </c>
      <c r="AU130" s="40">
        <v>3</v>
      </c>
      <c r="AV130" s="39">
        <v>29</v>
      </c>
      <c r="AW130" s="39">
        <v>6</v>
      </c>
      <c r="AX130" s="26">
        <v>2</v>
      </c>
      <c r="AY130" s="26">
        <v>0</v>
      </c>
      <c r="AZ130" s="26">
        <v>1</v>
      </c>
      <c r="BA130" s="26">
        <v>0</v>
      </c>
      <c r="BB130" s="26">
        <v>0</v>
      </c>
      <c r="BC130" s="26">
        <v>3</v>
      </c>
      <c r="BD130" s="51"/>
    </row>
    <row r="131" spans="1:56" s="48" customFormat="1" ht="15" customHeight="1">
      <c r="A131" s="221"/>
      <c r="B131" s="244"/>
      <c r="C131" s="58"/>
      <c r="D131" s="15"/>
      <c r="E131" s="15"/>
      <c r="F131" s="16"/>
      <c r="G131" s="38"/>
      <c r="H131" s="16"/>
      <c r="I131" s="17"/>
      <c r="J131" s="16"/>
      <c r="K131" s="17"/>
      <c r="L131" s="16"/>
      <c r="M131" s="17"/>
      <c r="N131" s="16"/>
      <c r="O131" s="18"/>
      <c r="P131" s="19"/>
      <c r="Q131" s="20"/>
      <c r="R131" s="20"/>
      <c r="S131" s="20"/>
      <c r="T131" s="20"/>
      <c r="U131" s="20"/>
      <c r="V131" s="20"/>
      <c r="W131" s="21"/>
      <c r="X131" s="22"/>
      <c r="Y131" s="31"/>
      <c r="Z131" s="24"/>
      <c r="AA131" s="23"/>
      <c r="AB131" s="23"/>
      <c r="AC131" s="24"/>
      <c r="AD131" s="25"/>
      <c r="AE131" s="25"/>
      <c r="AF131" s="24"/>
      <c r="AG131" s="25"/>
      <c r="AH131" s="25"/>
      <c r="AI131" s="24"/>
      <c r="AJ131" s="25"/>
      <c r="AK131" s="25"/>
      <c r="AL131" s="24"/>
      <c r="AM131" s="25"/>
      <c r="AN131" s="25"/>
      <c r="AO131" s="24"/>
      <c r="AP131" s="40"/>
      <c r="AQ131" s="40"/>
      <c r="AR131" s="40"/>
      <c r="AS131" s="40"/>
      <c r="AT131" s="40"/>
      <c r="AU131" s="40"/>
      <c r="AV131" s="39"/>
      <c r="AW131" s="39"/>
      <c r="AX131" s="26"/>
      <c r="AY131" s="26"/>
      <c r="AZ131" s="26"/>
      <c r="BA131" s="26"/>
      <c r="BB131" s="26"/>
      <c r="BC131" s="26"/>
      <c r="BD131" s="51"/>
    </row>
    <row r="132" spans="1:56" s="48" customFormat="1" ht="15" customHeight="1">
      <c r="A132" s="221"/>
      <c r="B132" s="244"/>
      <c r="C132" s="58"/>
      <c r="D132" s="15"/>
      <c r="E132" s="15"/>
      <c r="F132" s="16"/>
      <c r="G132" s="38"/>
      <c r="H132" s="16"/>
      <c r="I132" s="17"/>
      <c r="J132" s="16"/>
      <c r="K132" s="17"/>
      <c r="L132" s="16"/>
      <c r="M132" s="17"/>
      <c r="N132" s="16"/>
      <c r="O132" s="18"/>
      <c r="P132" s="19"/>
      <c r="Q132" s="20"/>
      <c r="R132" s="20"/>
      <c r="S132" s="20"/>
      <c r="T132" s="20"/>
      <c r="U132" s="20"/>
      <c r="V132" s="20"/>
      <c r="W132" s="21"/>
      <c r="X132" s="22"/>
      <c r="Y132" s="31"/>
      <c r="Z132" s="24"/>
      <c r="AA132" s="23"/>
      <c r="AB132" s="23"/>
      <c r="AC132" s="24"/>
      <c r="AD132" s="25"/>
      <c r="AE132" s="25"/>
      <c r="AF132" s="24"/>
      <c r="AG132" s="25"/>
      <c r="AH132" s="25"/>
      <c r="AI132" s="24"/>
      <c r="AJ132" s="25"/>
      <c r="AK132" s="25"/>
      <c r="AL132" s="24"/>
      <c r="AM132" s="25"/>
      <c r="AN132" s="25"/>
      <c r="AO132" s="24"/>
      <c r="AP132" s="40"/>
      <c r="AQ132" s="40"/>
      <c r="AR132" s="40"/>
      <c r="AS132" s="40"/>
      <c r="AT132" s="40"/>
      <c r="AU132" s="40"/>
      <c r="AV132" s="39"/>
      <c r="AW132" s="39"/>
      <c r="AX132" s="26"/>
      <c r="AY132" s="26"/>
      <c r="AZ132" s="26"/>
      <c r="BA132" s="26"/>
      <c r="BB132" s="26"/>
      <c r="BC132" s="26"/>
      <c r="BD132" s="51"/>
    </row>
    <row r="133" spans="1:56" s="48" customFormat="1" ht="15" customHeight="1">
      <c r="A133" s="221"/>
      <c r="B133" s="244"/>
      <c r="C133" s="58"/>
      <c r="D133" s="15"/>
      <c r="E133" s="15"/>
      <c r="F133" s="16"/>
      <c r="G133" s="38"/>
      <c r="H133" s="16"/>
      <c r="I133" s="17"/>
      <c r="J133" s="16"/>
      <c r="K133" s="17"/>
      <c r="L133" s="16"/>
      <c r="M133" s="17"/>
      <c r="N133" s="16"/>
      <c r="O133" s="18"/>
      <c r="P133" s="19"/>
      <c r="Q133" s="20"/>
      <c r="R133" s="20"/>
      <c r="S133" s="20"/>
      <c r="T133" s="20"/>
      <c r="U133" s="20"/>
      <c r="V133" s="20"/>
      <c r="W133" s="21"/>
      <c r="X133" s="22"/>
      <c r="Y133" s="31"/>
      <c r="Z133" s="24"/>
      <c r="AA133" s="23"/>
      <c r="AB133" s="23"/>
      <c r="AC133" s="24"/>
      <c r="AD133" s="25"/>
      <c r="AE133" s="25"/>
      <c r="AF133" s="24"/>
      <c r="AG133" s="25"/>
      <c r="AH133" s="25"/>
      <c r="AI133" s="24"/>
      <c r="AJ133" s="25"/>
      <c r="AK133" s="25"/>
      <c r="AL133" s="24"/>
      <c r="AM133" s="25"/>
      <c r="AN133" s="25"/>
      <c r="AO133" s="24"/>
      <c r="AP133" s="40"/>
      <c r="AQ133" s="40"/>
      <c r="AR133" s="40"/>
      <c r="AS133" s="40"/>
      <c r="AT133" s="40"/>
      <c r="AU133" s="40"/>
      <c r="AV133" s="39"/>
      <c r="AW133" s="39"/>
      <c r="AX133" s="26"/>
      <c r="AY133" s="26"/>
      <c r="AZ133" s="26"/>
      <c r="BA133" s="26"/>
      <c r="BB133" s="26"/>
      <c r="BC133" s="26"/>
      <c r="BD133" s="51"/>
    </row>
    <row r="134" spans="1:56" s="48" customFormat="1" ht="15" customHeight="1">
      <c r="A134" s="221"/>
      <c r="B134" s="245"/>
      <c r="C134" s="58"/>
      <c r="D134" s="15"/>
      <c r="E134" s="15"/>
      <c r="F134" s="16"/>
      <c r="G134" s="38"/>
      <c r="H134" s="16"/>
      <c r="I134" s="17"/>
      <c r="J134" s="16"/>
      <c r="K134" s="17"/>
      <c r="L134" s="16"/>
      <c r="M134" s="17"/>
      <c r="N134" s="16"/>
      <c r="O134" s="18"/>
      <c r="P134" s="19"/>
      <c r="Q134" s="20"/>
      <c r="R134" s="20"/>
      <c r="S134" s="20"/>
      <c r="T134" s="20"/>
      <c r="U134" s="20"/>
      <c r="V134" s="20"/>
      <c r="W134" s="21"/>
      <c r="X134" s="22"/>
      <c r="Y134" s="31"/>
      <c r="Z134" s="24"/>
      <c r="AA134" s="23"/>
      <c r="AB134" s="23"/>
      <c r="AC134" s="24"/>
      <c r="AD134" s="25"/>
      <c r="AE134" s="25"/>
      <c r="AF134" s="24"/>
      <c r="AG134" s="25"/>
      <c r="AH134" s="25"/>
      <c r="AI134" s="24"/>
      <c r="AJ134" s="25"/>
      <c r="AK134" s="25"/>
      <c r="AL134" s="24"/>
      <c r="AM134" s="25"/>
      <c r="AN134" s="25"/>
      <c r="AO134" s="24"/>
      <c r="AP134" s="40"/>
      <c r="AQ134" s="40"/>
      <c r="AR134" s="40"/>
      <c r="AS134" s="40"/>
      <c r="AT134" s="40"/>
      <c r="AU134" s="40"/>
      <c r="AV134" s="39"/>
      <c r="AW134" s="39"/>
      <c r="AX134" s="26"/>
      <c r="AY134" s="26"/>
      <c r="AZ134" s="26"/>
      <c r="BA134" s="26"/>
      <c r="BB134" s="26"/>
      <c r="BC134" s="26"/>
      <c r="BD134" s="51"/>
    </row>
    <row r="135" spans="1:56" s="48" customFormat="1" ht="15.75" customHeight="1">
      <c r="A135" s="229" t="s">
        <v>0</v>
      </c>
      <c r="B135" s="232" t="s">
        <v>72</v>
      </c>
      <c r="C135" s="229" t="s">
        <v>73</v>
      </c>
      <c r="D135" s="228" t="s">
        <v>74</v>
      </c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16" t="s">
        <v>75</v>
      </c>
      <c r="Y135" s="216"/>
      <c r="Z135" s="216"/>
      <c r="AA135" s="216"/>
      <c r="AB135" s="216"/>
      <c r="AC135" s="216"/>
      <c r="AD135" s="216"/>
      <c r="AE135" s="216"/>
      <c r="AF135" s="216"/>
      <c r="AG135" s="216"/>
      <c r="AH135" s="216"/>
      <c r="AI135" s="216"/>
      <c r="AJ135" s="216"/>
      <c r="AK135" s="216"/>
      <c r="AL135" s="216"/>
      <c r="AM135" s="216"/>
      <c r="AN135" s="216"/>
      <c r="AO135" s="216"/>
      <c r="AP135" s="211" t="s">
        <v>75</v>
      </c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51"/>
    </row>
    <row r="136" spans="1:56" s="48" customFormat="1" ht="15.75" customHeight="1">
      <c r="A136" s="230"/>
      <c r="B136" s="230"/>
      <c r="C136" s="230"/>
      <c r="D136" s="233" t="s">
        <v>76</v>
      </c>
      <c r="E136" s="234"/>
      <c r="F136" s="235" t="s">
        <v>77</v>
      </c>
      <c r="G136" s="236"/>
      <c r="H136" s="235" t="s">
        <v>78</v>
      </c>
      <c r="I136" s="236"/>
      <c r="J136" s="235" t="s">
        <v>79</v>
      </c>
      <c r="K136" s="236"/>
      <c r="L136" s="235" t="s">
        <v>80</v>
      </c>
      <c r="M136" s="236"/>
      <c r="N136" s="235" t="s">
        <v>81</v>
      </c>
      <c r="O136" s="237"/>
      <c r="P136" s="233" t="s">
        <v>82</v>
      </c>
      <c r="Q136" s="238"/>
      <c r="R136" s="238"/>
      <c r="S136" s="238"/>
      <c r="T136" s="238"/>
      <c r="U136" s="238"/>
      <c r="V136" s="234"/>
      <c r="W136" s="228" t="s">
        <v>83</v>
      </c>
      <c r="X136" s="239" t="s">
        <v>76</v>
      </c>
      <c r="Y136" s="240"/>
      <c r="Z136" s="241"/>
      <c r="AA136" s="214" t="s">
        <v>77</v>
      </c>
      <c r="AB136" s="215"/>
      <c r="AC136" s="242"/>
      <c r="AD136" s="214" t="s">
        <v>78</v>
      </c>
      <c r="AE136" s="215"/>
      <c r="AF136" s="242"/>
      <c r="AG136" s="214" t="s">
        <v>79</v>
      </c>
      <c r="AH136" s="215"/>
      <c r="AI136" s="242"/>
      <c r="AJ136" s="214" t="s">
        <v>80</v>
      </c>
      <c r="AK136" s="215"/>
      <c r="AL136" s="215"/>
      <c r="AM136" s="216" t="s">
        <v>81</v>
      </c>
      <c r="AN136" s="216"/>
      <c r="AO136" s="216"/>
      <c r="AP136" s="217" t="s">
        <v>84</v>
      </c>
      <c r="AQ136" s="218"/>
      <c r="AR136" s="218"/>
      <c r="AS136" s="218"/>
      <c r="AT136" s="218"/>
      <c r="AU136" s="218"/>
      <c r="AV136" s="219"/>
      <c r="AW136" s="217" t="s">
        <v>85</v>
      </c>
      <c r="AX136" s="218"/>
      <c r="AY136" s="218"/>
      <c r="AZ136" s="218"/>
      <c r="BA136" s="218"/>
      <c r="BB136" s="218"/>
      <c r="BC136" s="219"/>
      <c r="BD136" s="51"/>
    </row>
    <row r="137" spans="1:56" s="48" customFormat="1" ht="83.25" customHeight="1">
      <c r="A137" s="230"/>
      <c r="B137" s="231"/>
      <c r="C137" s="231"/>
      <c r="D137" s="52" t="s">
        <v>86</v>
      </c>
      <c r="E137" s="52" t="s">
        <v>87</v>
      </c>
      <c r="F137" s="52" t="s">
        <v>86</v>
      </c>
      <c r="G137" s="52" t="s">
        <v>87</v>
      </c>
      <c r="H137" s="52" t="s">
        <v>86</v>
      </c>
      <c r="I137" s="52" t="s">
        <v>87</v>
      </c>
      <c r="J137" s="52" t="s">
        <v>86</v>
      </c>
      <c r="K137" s="52" t="s">
        <v>87</v>
      </c>
      <c r="L137" s="52" t="s">
        <v>86</v>
      </c>
      <c r="M137" s="52" t="s">
        <v>87</v>
      </c>
      <c r="N137" s="52" t="s">
        <v>86</v>
      </c>
      <c r="O137" s="53" t="s">
        <v>87</v>
      </c>
      <c r="P137" s="54" t="s">
        <v>88</v>
      </c>
      <c r="Q137" s="38" t="s">
        <v>89</v>
      </c>
      <c r="R137" s="38" t="s">
        <v>90</v>
      </c>
      <c r="S137" s="38" t="s">
        <v>91</v>
      </c>
      <c r="T137" s="38" t="s">
        <v>92</v>
      </c>
      <c r="U137" s="38" t="s">
        <v>93</v>
      </c>
      <c r="V137" s="38" t="s">
        <v>94</v>
      </c>
      <c r="W137" s="228"/>
      <c r="X137" s="55" t="s">
        <v>86</v>
      </c>
      <c r="Y137" s="55" t="s">
        <v>87</v>
      </c>
      <c r="Z137" s="55" t="s">
        <v>95</v>
      </c>
      <c r="AA137" s="56" t="s">
        <v>86</v>
      </c>
      <c r="AB137" s="57" t="s">
        <v>87</v>
      </c>
      <c r="AC137" s="57" t="s">
        <v>95</v>
      </c>
      <c r="AD137" s="57" t="s">
        <v>86</v>
      </c>
      <c r="AE137" s="57" t="s">
        <v>87</v>
      </c>
      <c r="AF137" s="57" t="s">
        <v>95</v>
      </c>
      <c r="AG137" s="57" t="s">
        <v>86</v>
      </c>
      <c r="AH137" s="57" t="s">
        <v>87</v>
      </c>
      <c r="AI137" s="57" t="s">
        <v>95</v>
      </c>
      <c r="AJ137" s="57" t="s">
        <v>86</v>
      </c>
      <c r="AK137" s="57" t="s">
        <v>87</v>
      </c>
      <c r="AL137" s="57" t="s">
        <v>95</v>
      </c>
      <c r="AM137" s="57" t="s">
        <v>86</v>
      </c>
      <c r="AN137" s="57" t="s">
        <v>87</v>
      </c>
      <c r="AO137" s="57" t="s">
        <v>95</v>
      </c>
      <c r="AP137" s="38" t="s">
        <v>89</v>
      </c>
      <c r="AQ137" s="38" t="s">
        <v>90</v>
      </c>
      <c r="AR137" s="38" t="s">
        <v>91</v>
      </c>
      <c r="AS137" s="38" t="s">
        <v>92</v>
      </c>
      <c r="AT137" s="38" t="s">
        <v>93</v>
      </c>
      <c r="AU137" s="38" t="s">
        <v>94</v>
      </c>
      <c r="AV137" s="38" t="s">
        <v>88</v>
      </c>
      <c r="AW137" s="38" t="s">
        <v>97</v>
      </c>
      <c r="AX137" s="87" t="s">
        <v>89</v>
      </c>
      <c r="AY137" s="87" t="s">
        <v>90</v>
      </c>
      <c r="AZ137" s="87" t="s">
        <v>91</v>
      </c>
      <c r="BA137" s="87" t="s">
        <v>92</v>
      </c>
      <c r="BB137" s="87" t="s">
        <v>93</v>
      </c>
      <c r="BC137" s="87" t="s">
        <v>94</v>
      </c>
      <c r="BD137" s="51"/>
    </row>
    <row r="138" spans="1:56" s="48" customFormat="1" ht="15.75">
      <c r="A138" s="231"/>
      <c r="B138" s="7" t="s">
        <v>76</v>
      </c>
      <c r="C138" s="8" t="s">
        <v>174</v>
      </c>
      <c r="D138" s="9">
        <v>415</v>
      </c>
      <c r="E138" s="9">
        <v>13</v>
      </c>
      <c r="F138" s="9">
        <v>86</v>
      </c>
      <c r="G138" s="9">
        <v>3</v>
      </c>
      <c r="H138" s="9">
        <v>79</v>
      </c>
      <c r="I138" s="9">
        <v>2</v>
      </c>
      <c r="J138" s="9">
        <v>90</v>
      </c>
      <c r="K138" s="9">
        <v>3</v>
      </c>
      <c r="L138" s="9">
        <v>71</v>
      </c>
      <c r="M138" s="9">
        <v>2</v>
      </c>
      <c r="N138" s="9">
        <v>89</v>
      </c>
      <c r="O138" s="9">
        <v>3</v>
      </c>
      <c r="P138" s="10">
        <v>0</v>
      </c>
      <c r="Q138" s="10">
        <v>11</v>
      </c>
      <c r="R138" s="10">
        <v>1</v>
      </c>
      <c r="S138" s="10">
        <v>1</v>
      </c>
      <c r="T138" s="10">
        <v>1</v>
      </c>
      <c r="U138" s="10">
        <v>1</v>
      </c>
      <c r="V138" s="10">
        <v>0</v>
      </c>
      <c r="W138" s="10">
        <v>12</v>
      </c>
      <c r="X138" s="41">
        <v>414</v>
      </c>
      <c r="Y138" s="29">
        <v>13</v>
      </c>
      <c r="Z138" s="11">
        <v>31.846153846153847</v>
      </c>
      <c r="AA138" s="12">
        <v>90</v>
      </c>
      <c r="AB138" s="12">
        <v>3</v>
      </c>
      <c r="AC138" s="13">
        <v>30</v>
      </c>
      <c r="AD138" s="12">
        <v>84</v>
      </c>
      <c r="AE138" s="12">
        <v>3</v>
      </c>
      <c r="AF138" s="13">
        <v>28</v>
      </c>
      <c r="AG138" s="12">
        <v>79</v>
      </c>
      <c r="AH138" s="12">
        <v>2</v>
      </c>
      <c r="AI138" s="13">
        <v>39.5</v>
      </c>
      <c r="AJ138" s="12">
        <v>90</v>
      </c>
      <c r="AK138" s="12">
        <v>3</v>
      </c>
      <c r="AL138" s="13">
        <v>30</v>
      </c>
      <c r="AM138" s="12">
        <v>71</v>
      </c>
      <c r="AN138" s="12">
        <v>2</v>
      </c>
      <c r="AO138" s="13">
        <v>35.5</v>
      </c>
      <c r="AP138" s="14">
        <v>2</v>
      </c>
      <c r="AQ138" s="14">
        <v>0</v>
      </c>
      <c r="AR138" s="14">
        <v>1</v>
      </c>
      <c r="AS138" s="14">
        <v>0</v>
      </c>
      <c r="AT138" s="14">
        <v>0</v>
      </c>
      <c r="AU138" s="14">
        <v>0</v>
      </c>
      <c r="AV138" s="14">
        <v>3</v>
      </c>
      <c r="AW138" s="27">
        <v>3</v>
      </c>
      <c r="AX138" s="14">
        <v>2</v>
      </c>
      <c r="AY138" s="14">
        <v>0</v>
      </c>
      <c r="AZ138" s="14" t="s">
        <v>175</v>
      </c>
      <c r="BA138" s="14">
        <v>0</v>
      </c>
      <c r="BB138" s="14">
        <v>0</v>
      </c>
      <c r="BC138" s="14">
        <v>0</v>
      </c>
      <c r="BD138" s="51"/>
    </row>
    <row r="139" spans="1:56" s="48" customFormat="1" ht="15.75">
      <c r="A139" s="220">
        <v>1</v>
      </c>
      <c r="B139" s="243" t="s">
        <v>176</v>
      </c>
      <c r="C139" s="58"/>
      <c r="D139" s="15"/>
      <c r="E139" s="15"/>
      <c r="F139" s="16"/>
      <c r="G139" s="38"/>
      <c r="H139" s="16"/>
      <c r="I139" s="17"/>
      <c r="J139" s="16"/>
      <c r="K139" s="17"/>
      <c r="L139" s="16"/>
      <c r="M139" s="17"/>
      <c r="N139" s="16"/>
      <c r="O139" s="18"/>
      <c r="P139" s="19"/>
      <c r="Q139" s="20"/>
      <c r="R139" s="20"/>
      <c r="S139" s="20"/>
      <c r="T139" s="20"/>
      <c r="U139" s="20"/>
      <c r="V139" s="20"/>
      <c r="W139" s="21"/>
      <c r="X139" s="22"/>
      <c r="Y139" s="31"/>
      <c r="Z139" s="24"/>
      <c r="AA139" s="23"/>
      <c r="AB139" s="23"/>
      <c r="AC139" s="24"/>
      <c r="AD139" s="25"/>
      <c r="AE139" s="25"/>
      <c r="AF139" s="24"/>
      <c r="AG139" s="25"/>
      <c r="AH139" s="25"/>
      <c r="AI139" s="24"/>
      <c r="AJ139" s="25"/>
      <c r="AK139" s="25"/>
      <c r="AL139" s="24"/>
      <c r="AM139" s="25"/>
      <c r="AN139" s="25"/>
      <c r="AO139" s="24"/>
      <c r="AP139" s="40"/>
      <c r="AQ139" s="40"/>
      <c r="AR139" s="40"/>
      <c r="AS139" s="40"/>
      <c r="AT139" s="40"/>
      <c r="AU139" s="40"/>
      <c r="AV139" s="39"/>
      <c r="AW139" s="39"/>
      <c r="AX139" s="26"/>
      <c r="AY139" s="26"/>
      <c r="AZ139" s="26"/>
      <c r="BA139" s="26"/>
      <c r="BB139" s="26"/>
      <c r="BC139" s="26"/>
      <c r="BD139" s="51"/>
    </row>
    <row r="140" spans="1:56" s="48" customFormat="1" ht="15" customHeight="1">
      <c r="A140" s="221"/>
      <c r="B140" s="244"/>
      <c r="C140" s="58"/>
      <c r="D140" s="15"/>
      <c r="E140" s="15"/>
      <c r="F140" s="16"/>
      <c r="G140" s="38"/>
      <c r="H140" s="16"/>
      <c r="I140" s="17"/>
      <c r="J140" s="16"/>
      <c r="K140" s="17"/>
      <c r="L140" s="16"/>
      <c r="M140" s="17"/>
      <c r="N140" s="16"/>
      <c r="O140" s="18"/>
      <c r="P140" s="19"/>
      <c r="Q140" s="20"/>
      <c r="R140" s="20"/>
      <c r="S140" s="20"/>
      <c r="T140" s="20"/>
      <c r="U140" s="20"/>
      <c r="V140" s="20"/>
      <c r="W140" s="21"/>
      <c r="X140" s="22"/>
      <c r="Y140" s="31"/>
      <c r="Z140" s="24"/>
      <c r="AA140" s="23"/>
      <c r="AB140" s="23"/>
      <c r="AC140" s="24"/>
      <c r="AD140" s="25"/>
      <c r="AE140" s="25"/>
      <c r="AF140" s="24"/>
      <c r="AG140" s="25"/>
      <c r="AH140" s="25"/>
      <c r="AI140" s="24"/>
      <c r="AJ140" s="25"/>
      <c r="AK140" s="25"/>
      <c r="AL140" s="24"/>
      <c r="AM140" s="25"/>
      <c r="AN140" s="25"/>
      <c r="AO140" s="24"/>
      <c r="AP140" s="40"/>
      <c r="AQ140" s="40"/>
      <c r="AR140" s="40"/>
      <c r="AS140" s="40"/>
      <c r="AT140" s="40"/>
      <c r="AU140" s="40"/>
      <c r="AV140" s="39"/>
      <c r="AW140" s="39"/>
      <c r="AX140" s="26"/>
      <c r="AY140" s="26"/>
      <c r="AZ140" s="26"/>
      <c r="BA140" s="26"/>
      <c r="BB140" s="26"/>
      <c r="BC140" s="26"/>
      <c r="BD140" s="51"/>
    </row>
    <row r="141" spans="1:56" s="48" customFormat="1" ht="15" customHeight="1">
      <c r="A141" s="221"/>
      <c r="B141" s="244"/>
      <c r="C141" s="58"/>
      <c r="D141" s="15"/>
      <c r="E141" s="15"/>
      <c r="F141" s="16"/>
      <c r="G141" s="38"/>
      <c r="H141" s="16"/>
      <c r="I141" s="17"/>
      <c r="J141" s="16"/>
      <c r="K141" s="17"/>
      <c r="L141" s="16"/>
      <c r="M141" s="17"/>
      <c r="N141" s="16"/>
      <c r="O141" s="18"/>
      <c r="P141" s="19"/>
      <c r="Q141" s="20"/>
      <c r="R141" s="20"/>
      <c r="S141" s="20"/>
      <c r="T141" s="20"/>
      <c r="U141" s="20"/>
      <c r="V141" s="20"/>
      <c r="W141" s="21"/>
      <c r="X141" s="22"/>
      <c r="Y141" s="31"/>
      <c r="Z141" s="24"/>
      <c r="AA141" s="23"/>
      <c r="AB141" s="23"/>
      <c r="AC141" s="24"/>
      <c r="AD141" s="25"/>
      <c r="AE141" s="25"/>
      <c r="AF141" s="24"/>
      <c r="AG141" s="25"/>
      <c r="AH141" s="25"/>
      <c r="AI141" s="24"/>
      <c r="AJ141" s="25"/>
      <c r="AK141" s="25"/>
      <c r="AL141" s="24"/>
      <c r="AM141" s="25"/>
      <c r="AN141" s="25"/>
      <c r="AO141" s="24"/>
      <c r="AP141" s="40"/>
      <c r="AQ141" s="40"/>
      <c r="AR141" s="40"/>
      <c r="AS141" s="40"/>
      <c r="AT141" s="40"/>
      <c r="AU141" s="40"/>
      <c r="AV141" s="39"/>
      <c r="AW141" s="39"/>
      <c r="AX141" s="26"/>
      <c r="AY141" s="26"/>
      <c r="AZ141" s="26"/>
      <c r="BA141" s="26"/>
      <c r="BB141" s="26"/>
      <c r="BC141" s="26"/>
      <c r="BD141" s="51"/>
    </row>
    <row r="142" spans="1:56" s="48" customFormat="1" ht="15" customHeight="1">
      <c r="A142" s="221"/>
      <c r="B142" s="244"/>
      <c r="C142" s="58"/>
      <c r="D142" s="15"/>
      <c r="E142" s="15"/>
      <c r="F142" s="16"/>
      <c r="G142" s="38"/>
      <c r="H142" s="16"/>
      <c r="I142" s="17"/>
      <c r="J142" s="16"/>
      <c r="K142" s="17"/>
      <c r="L142" s="16"/>
      <c r="M142" s="17"/>
      <c r="N142" s="16"/>
      <c r="O142" s="18"/>
      <c r="P142" s="19"/>
      <c r="Q142" s="20"/>
      <c r="R142" s="20"/>
      <c r="S142" s="20"/>
      <c r="T142" s="20"/>
      <c r="U142" s="20"/>
      <c r="V142" s="20"/>
      <c r="W142" s="21"/>
      <c r="X142" s="22"/>
      <c r="Y142" s="31"/>
      <c r="Z142" s="24"/>
      <c r="AA142" s="23"/>
      <c r="AB142" s="23"/>
      <c r="AC142" s="24"/>
      <c r="AD142" s="25"/>
      <c r="AE142" s="25"/>
      <c r="AF142" s="24"/>
      <c r="AG142" s="25"/>
      <c r="AH142" s="25"/>
      <c r="AI142" s="24"/>
      <c r="AJ142" s="25"/>
      <c r="AK142" s="25"/>
      <c r="AL142" s="24"/>
      <c r="AM142" s="25"/>
      <c r="AN142" s="25"/>
      <c r="AO142" s="24"/>
      <c r="AP142" s="40"/>
      <c r="AQ142" s="40"/>
      <c r="AR142" s="40"/>
      <c r="AS142" s="40"/>
      <c r="AT142" s="40"/>
      <c r="AU142" s="40"/>
      <c r="AV142" s="39"/>
      <c r="AW142" s="39"/>
      <c r="AX142" s="26"/>
      <c r="AY142" s="26"/>
      <c r="AZ142" s="26"/>
      <c r="BA142" s="26"/>
      <c r="BB142" s="26"/>
      <c r="BC142" s="26"/>
      <c r="BD142" s="51"/>
    </row>
    <row r="143" spans="1:56" s="48" customFormat="1" ht="15" customHeight="1">
      <c r="A143" s="221"/>
      <c r="B143" s="245"/>
      <c r="C143" s="58"/>
      <c r="D143" s="15"/>
      <c r="E143" s="15"/>
      <c r="F143" s="16"/>
      <c r="G143" s="38"/>
      <c r="H143" s="16"/>
      <c r="I143" s="17"/>
      <c r="J143" s="16"/>
      <c r="K143" s="17"/>
      <c r="L143" s="16"/>
      <c r="M143" s="17"/>
      <c r="N143" s="16"/>
      <c r="O143" s="18"/>
      <c r="P143" s="19"/>
      <c r="Q143" s="20"/>
      <c r="R143" s="20"/>
      <c r="S143" s="20"/>
      <c r="T143" s="20"/>
      <c r="U143" s="20"/>
      <c r="V143" s="20"/>
      <c r="W143" s="21"/>
      <c r="X143" s="22"/>
      <c r="Y143" s="31"/>
      <c r="Z143" s="24"/>
      <c r="AA143" s="23"/>
      <c r="AB143" s="23"/>
      <c r="AC143" s="24"/>
      <c r="AD143" s="25"/>
      <c r="AE143" s="25"/>
      <c r="AF143" s="24"/>
      <c r="AG143" s="25"/>
      <c r="AH143" s="25"/>
      <c r="AI143" s="24"/>
      <c r="AJ143" s="25"/>
      <c r="AK143" s="25"/>
      <c r="AL143" s="24"/>
      <c r="AM143" s="25"/>
      <c r="AN143" s="25"/>
      <c r="AO143" s="24"/>
      <c r="AP143" s="40"/>
      <c r="AQ143" s="40"/>
      <c r="AR143" s="40"/>
      <c r="AS143" s="40"/>
      <c r="AT143" s="40"/>
      <c r="AU143" s="40"/>
      <c r="AV143" s="39"/>
      <c r="AW143" s="39"/>
      <c r="AX143" s="26"/>
      <c r="AY143" s="26"/>
      <c r="AZ143" s="26"/>
      <c r="BA143" s="26"/>
      <c r="BB143" s="26"/>
      <c r="BC143" s="26"/>
      <c r="BD143" s="51"/>
    </row>
    <row r="144" spans="1:56" s="48" customFormat="1" ht="15.75" customHeight="1">
      <c r="A144" s="229" t="s">
        <v>0</v>
      </c>
      <c r="B144" s="232" t="s">
        <v>72</v>
      </c>
      <c r="C144" s="229" t="s">
        <v>73</v>
      </c>
      <c r="D144" s="228" t="s">
        <v>74</v>
      </c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16" t="s">
        <v>75</v>
      </c>
      <c r="Y144" s="216"/>
      <c r="Z144" s="216"/>
      <c r="AA144" s="216"/>
      <c r="AB144" s="216"/>
      <c r="AC144" s="216"/>
      <c r="AD144" s="216"/>
      <c r="AE144" s="216"/>
      <c r="AF144" s="216"/>
      <c r="AG144" s="216"/>
      <c r="AH144" s="216"/>
      <c r="AI144" s="216"/>
      <c r="AJ144" s="216"/>
      <c r="AK144" s="216"/>
      <c r="AL144" s="216"/>
      <c r="AM144" s="216"/>
      <c r="AN144" s="216"/>
      <c r="AO144" s="216"/>
      <c r="AP144" s="211" t="s">
        <v>75</v>
      </c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51"/>
    </row>
    <row r="145" spans="1:56" s="48" customFormat="1" ht="15.75" customHeight="1">
      <c r="A145" s="230"/>
      <c r="B145" s="230"/>
      <c r="C145" s="230"/>
      <c r="D145" s="233" t="s">
        <v>76</v>
      </c>
      <c r="E145" s="234"/>
      <c r="F145" s="235" t="s">
        <v>77</v>
      </c>
      <c r="G145" s="236"/>
      <c r="H145" s="235" t="s">
        <v>78</v>
      </c>
      <c r="I145" s="236"/>
      <c r="J145" s="235" t="s">
        <v>79</v>
      </c>
      <c r="K145" s="236"/>
      <c r="L145" s="235" t="s">
        <v>80</v>
      </c>
      <c r="M145" s="236"/>
      <c r="N145" s="235" t="s">
        <v>81</v>
      </c>
      <c r="O145" s="237"/>
      <c r="P145" s="233" t="s">
        <v>82</v>
      </c>
      <c r="Q145" s="238"/>
      <c r="R145" s="238"/>
      <c r="S145" s="238"/>
      <c r="T145" s="238"/>
      <c r="U145" s="238"/>
      <c r="V145" s="234"/>
      <c r="W145" s="228" t="s">
        <v>83</v>
      </c>
      <c r="X145" s="239" t="s">
        <v>76</v>
      </c>
      <c r="Y145" s="240"/>
      <c r="Z145" s="241"/>
      <c r="AA145" s="214" t="s">
        <v>77</v>
      </c>
      <c r="AB145" s="215"/>
      <c r="AC145" s="242"/>
      <c r="AD145" s="214" t="s">
        <v>78</v>
      </c>
      <c r="AE145" s="215"/>
      <c r="AF145" s="242"/>
      <c r="AG145" s="214" t="s">
        <v>79</v>
      </c>
      <c r="AH145" s="215"/>
      <c r="AI145" s="242"/>
      <c r="AJ145" s="214" t="s">
        <v>80</v>
      </c>
      <c r="AK145" s="215"/>
      <c r="AL145" s="215"/>
      <c r="AM145" s="216" t="s">
        <v>81</v>
      </c>
      <c r="AN145" s="216"/>
      <c r="AO145" s="216"/>
      <c r="AP145" s="217" t="s">
        <v>84</v>
      </c>
      <c r="AQ145" s="218"/>
      <c r="AR145" s="218"/>
      <c r="AS145" s="218"/>
      <c r="AT145" s="218"/>
      <c r="AU145" s="218"/>
      <c r="AV145" s="219"/>
      <c r="AW145" s="217" t="s">
        <v>85</v>
      </c>
      <c r="AX145" s="218"/>
      <c r="AY145" s="218"/>
      <c r="AZ145" s="218"/>
      <c r="BA145" s="218"/>
      <c r="BB145" s="218"/>
      <c r="BC145" s="219"/>
      <c r="BD145" s="51"/>
    </row>
    <row r="146" spans="1:56" s="48" customFormat="1" ht="83.25" customHeight="1">
      <c r="A146" s="230"/>
      <c r="B146" s="231"/>
      <c r="C146" s="231"/>
      <c r="D146" s="52" t="s">
        <v>86</v>
      </c>
      <c r="E146" s="52" t="s">
        <v>87</v>
      </c>
      <c r="F146" s="52" t="s">
        <v>86</v>
      </c>
      <c r="G146" s="52" t="s">
        <v>87</v>
      </c>
      <c r="H146" s="52" t="s">
        <v>86</v>
      </c>
      <c r="I146" s="52" t="s">
        <v>87</v>
      </c>
      <c r="J146" s="52" t="s">
        <v>86</v>
      </c>
      <c r="K146" s="52" t="s">
        <v>87</v>
      </c>
      <c r="L146" s="52" t="s">
        <v>86</v>
      </c>
      <c r="M146" s="52" t="s">
        <v>87</v>
      </c>
      <c r="N146" s="52" t="s">
        <v>86</v>
      </c>
      <c r="O146" s="53" t="s">
        <v>87</v>
      </c>
      <c r="P146" s="54" t="s">
        <v>88</v>
      </c>
      <c r="Q146" s="38" t="s">
        <v>89</v>
      </c>
      <c r="R146" s="38" t="s">
        <v>90</v>
      </c>
      <c r="S146" s="38" t="s">
        <v>91</v>
      </c>
      <c r="T146" s="38" t="s">
        <v>92</v>
      </c>
      <c r="U146" s="38" t="s">
        <v>93</v>
      </c>
      <c r="V146" s="38" t="s">
        <v>94</v>
      </c>
      <c r="W146" s="228"/>
      <c r="X146" s="55" t="s">
        <v>86</v>
      </c>
      <c r="Y146" s="55" t="s">
        <v>87</v>
      </c>
      <c r="Z146" s="55" t="s">
        <v>95</v>
      </c>
      <c r="AA146" s="56" t="s">
        <v>86</v>
      </c>
      <c r="AB146" s="57" t="s">
        <v>87</v>
      </c>
      <c r="AC146" s="57" t="s">
        <v>95</v>
      </c>
      <c r="AD146" s="57" t="s">
        <v>86</v>
      </c>
      <c r="AE146" s="57" t="s">
        <v>87</v>
      </c>
      <c r="AF146" s="57" t="s">
        <v>95</v>
      </c>
      <c r="AG146" s="57" t="s">
        <v>86</v>
      </c>
      <c r="AH146" s="57" t="s">
        <v>87</v>
      </c>
      <c r="AI146" s="57" t="s">
        <v>95</v>
      </c>
      <c r="AJ146" s="57" t="s">
        <v>86</v>
      </c>
      <c r="AK146" s="57" t="s">
        <v>87</v>
      </c>
      <c r="AL146" s="57" t="s">
        <v>95</v>
      </c>
      <c r="AM146" s="57" t="s">
        <v>86</v>
      </c>
      <c r="AN146" s="57" t="s">
        <v>87</v>
      </c>
      <c r="AO146" s="57" t="s">
        <v>95</v>
      </c>
      <c r="AP146" s="38" t="s">
        <v>89</v>
      </c>
      <c r="AQ146" s="38" t="s">
        <v>90</v>
      </c>
      <c r="AR146" s="38" t="s">
        <v>91</v>
      </c>
      <c r="AS146" s="38" t="s">
        <v>92</v>
      </c>
      <c r="AT146" s="38" t="s">
        <v>93</v>
      </c>
      <c r="AU146" s="38" t="s">
        <v>94</v>
      </c>
      <c r="AV146" s="38" t="s">
        <v>88</v>
      </c>
      <c r="AW146" s="38" t="s">
        <v>97</v>
      </c>
      <c r="AX146" s="87" t="s">
        <v>89</v>
      </c>
      <c r="AY146" s="87" t="s">
        <v>90</v>
      </c>
      <c r="AZ146" s="87" t="s">
        <v>91</v>
      </c>
      <c r="BA146" s="87" t="s">
        <v>92</v>
      </c>
      <c r="BB146" s="87" t="s">
        <v>93</v>
      </c>
      <c r="BC146" s="87" t="s">
        <v>94</v>
      </c>
      <c r="BD146" s="51"/>
    </row>
    <row r="147" spans="1:56" s="48" customFormat="1" ht="15.75">
      <c r="A147" s="231"/>
      <c r="B147" s="7" t="s">
        <v>76</v>
      </c>
      <c r="C147" s="8"/>
      <c r="D147" s="9">
        <f>D148+D149</f>
        <v>1021</v>
      </c>
      <c r="E147" s="9">
        <f t="shared" ref="E147:BC147" si="85">E148+E149</f>
        <v>29</v>
      </c>
      <c r="F147" s="9">
        <f t="shared" si="85"/>
        <v>197</v>
      </c>
      <c r="G147" s="9">
        <f t="shared" si="85"/>
        <v>6</v>
      </c>
      <c r="H147" s="9">
        <f t="shared" si="85"/>
        <v>190</v>
      </c>
      <c r="I147" s="9">
        <f t="shared" si="85"/>
        <v>6</v>
      </c>
      <c r="J147" s="9">
        <f t="shared" si="85"/>
        <v>192</v>
      </c>
      <c r="K147" s="9">
        <f t="shared" si="85"/>
        <v>5</v>
      </c>
      <c r="L147" s="9">
        <f t="shared" si="85"/>
        <v>234</v>
      </c>
      <c r="M147" s="9">
        <f t="shared" si="85"/>
        <v>6</v>
      </c>
      <c r="N147" s="9">
        <f t="shared" si="85"/>
        <v>208</v>
      </c>
      <c r="O147" s="9">
        <f t="shared" si="85"/>
        <v>6</v>
      </c>
      <c r="P147" s="9">
        <f t="shared" si="85"/>
        <v>32</v>
      </c>
      <c r="Q147" s="9">
        <f t="shared" si="85"/>
        <v>25</v>
      </c>
      <c r="R147" s="9">
        <f t="shared" si="85"/>
        <v>3</v>
      </c>
      <c r="S147" s="9">
        <f t="shared" si="85"/>
        <v>1</v>
      </c>
      <c r="T147" s="9">
        <f t="shared" si="85"/>
        <v>2</v>
      </c>
      <c r="U147" s="9">
        <f t="shared" si="85"/>
        <v>1</v>
      </c>
      <c r="V147" s="9">
        <f t="shared" si="85"/>
        <v>0</v>
      </c>
      <c r="W147" s="9">
        <f t="shared" si="85"/>
        <v>34</v>
      </c>
      <c r="X147" s="9">
        <f t="shared" si="85"/>
        <v>978</v>
      </c>
      <c r="Y147" s="9">
        <f t="shared" si="85"/>
        <v>28</v>
      </c>
      <c r="Z147" s="9">
        <f t="shared" si="85"/>
        <v>70.363636363636374</v>
      </c>
      <c r="AA147" s="9">
        <f t="shared" si="85"/>
        <v>165</v>
      </c>
      <c r="AB147" s="9">
        <f t="shared" si="85"/>
        <v>5</v>
      </c>
      <c r="AC147" s="9">
        <f t="shared" si="85"/>
        <v>66.166666666666657</v>
      </c>
      <c r="AD147" s="9">
        <f t="shared" si="85"/>
        <v>197</v>
      </c>
      <c r="AE147" s="9">
        <f t="shared" si="85"/>
        <v>6</v>
      </c>
      <c r="AF147" s="9">
        <f t="shared" si="85"/>
        <v>68.5</v>
      </c>
      <c r="AG147" s="9">
        <f t="shared" si="85"/>
        <v>190</v>
      </c>
      <c r="AH147" s="9">
        <f t="shared" si="85"/>
        <v>6</v>
      </c>
      <c r="AI147" s="9">
        <f t="shared" si="85"/>
        <v>64.25</v>
      </c>
      <c r="AJ147" s="9">
        <f t="shared" si="85"/>
        <v>192</v>
      </c>
      <c r="AK147" s="9">
        <f t="shared" si="85"/>
        <v>5</v>
      </c>
      <c r="AL147" s="9">
        <f t="shared" si="85"/>
        <v>76.166666666666657</v>
      </c>
      <c r="AM147" s="9">
        <f t="shared" si="85"/>
        <v>234</v>
      </c>
      <c r="AN147" s="9">
        <f t="shared" si="85"/>
        <v>6</v>
      </c>
      <c r="AO147" s="9">
        <f t="shared" si="85"/>
        <v>78</v>
      </c>
      <c r="AP147" s="9">
        <f t="shared" si="85"/>
        <v>28</v>
      </c>
      <c r="AQ147" s="9">
        <f t="shared" si="85"/>
        <v>3</v>
      </c>
      <c r="AR147" s="9">
        <f t="shared" si="85"/>
        <v>3</v>
      </c>
      <c r="AS147" s="9">
        <f t="shared" si="85"/>
        <v>3</v>
      </c>
      <c r="AT147" s="9">
        <f t="shared" si="85"/>
        <v>2</v>
      </c>
      <c r="AU147" s="9">
        <f t="shared" si="85"/>
        <v>5</v>
      </c>
      <c r="AV147" s="9">
        <f t="shared" si="85"/>
        <v>44</v>
      </c>
      <c r="AW147" s="9">
        <f t="shared" si="85"/>
        <v>12</v>
      </c>
      <c r="AX147" s="9">
        <f t="shared" si="85"/>
        <v>3</v>
      </c>
      <c r="AY147" s="9">
        <f t="shared" si="85"/>
        <v>0</v>
      </c>
      <c r="AZ147" s="9">
        <f t="shared" si="85"/>
        <v>2</v>
      </c>
      <c r="BA147" s="9">
        <f t="shared" si="85"/>
        <v>1</v>
      </c>
      <c r="BB147" s="9">
        <f t="shared" si="85"/>
        <v>1</v>
      </c>
      <c r="BC147" s="9">
        <f t="shared" si="85"/>
        <v>5</v>
      </c>
      <c r="BD147" s="51"/>
    </row>
    <row r="148" spans="1:56" s="48" customFormat="1" ht="31.5">
      <c r="A148" s="220">
        <v>1</v>
      </c>
      <c r="B148" s="222" t="s">
        <v>182</v>
      </c>
      <c r="C148" s="97" t="s">
        <v>183</v>
      </c>
      <c r="D148" s="15">
        <v>431</v>
      </c>
      <c r="E148" s="15">
        <v>12</v>
      </c>
      <c r="F148" s="16">
        <v>77</v>
      </c>
      <c r="G148" s="38">
        <v>2</v>
      </c>
      <c r="H148" s="16">
        <v>67</v>
      </c>
      <c r="I148" s="17">
        <v>2</v>
      </c>
      <c r="J148" s="16">
        <v>73</v>
      </c>
      <c r="K148" s="17">
        <v>2</v>
      </c>
      <c r="L148" s="16">
        <v>116</v>
      </c>
      <c r="M148" s="17">
        <v>3</v>
      </c>
      <c r="N148" s="16">
        <v>98</v>
      </c>
      <c r="O148" s="18">
        <v>3</v>
      </c>
      <c r="P148" s="19">
        <v>14</v>
      </c>
      <c r="Q148" s="20">
        <v>10</v>
      </c>
      <c r="R148" s="20">
        <v>1</v>
      </c>
      <c r="S148" s="20">
        <v>1</v>
      </c>
      <c r="T148" s="20">
        <v>1</v>
      </c>
      <c r="U148" s="20">
        <v>1</v>
      </c>
      <c r="V148" s="20">
        <v>0</v>
      </c>
      <c r="W148" s="21">
        <v>17</v>
      </c>
      <c r="X148" s="22">
        <v>400</v>
      </c>
      <c r="Y148" s="31">
        <v>11</v>
      </c>
      <c r="Z148" s="24">
        <v>36.363636363636367</v>
      </c>
      <c r="AA148" s="23">
        <v>67</v>
      </c>
      <c r="AB148" s="23">
        <v>2</v>
      </c>
      <c r="AC148" s="24">
        <v>33.5</v>
      </c>
      <c r="AD148" s="25">
        <v>77</v>
      </c>
      <c r="AE148" s="25">
        <v>2</v>
      </c>
      <c r="AF148" s="24">
        <v>38.5</v>
      </c>
      <c r="AG148" s="25">
        <v>67</v>
      </c>
      <c r="AH148" s="25">
        <v>2</v>
      </c>
      <c r="AI148" s="24">
        <v>33.5</v>
      </c>
      <c r="AJ148" s="25">
        <v>73</v>
      </c>
      <c r="AK148" s="25">
        <v>2</v>
      </c>
      <c r="AL148" s="24">
        <v>36.5</v>
      </c>
      <c r="AM148" s="25">
        <v>116</v>
      </c>
      <c r="AN148" s="25">
        <v>3</v>
      </c>
      <c r="AO148" s="24">
        <v>38.666666666666664</v>
      </c>
      <c r="AP148" s="40">
        <v>11</v>
      </c>
      <c r="AQ148" s="40">
        <v>1</v>
      </c>
      <c r="AR148" s="40">
        <v>1</v>
      </c>
      <c r="AS148" s="40">
        <v>1</v>
      </c>
      <c r="AT148" s="40">
        <v>1</v>
      </c>
      <c r="AU148" s="40">
        <v>2</v>
      </c>
      <c r="AV148" s="39">
        <v>17</v>
      </c>
      <c r="AW148" s="39">
        <v>3</v>
      </c>
      <c r="AX148" s="26">
        <v>1</v>
      </c>
      <c r="AY148" s="26">
        <v>0</v>
      </c>
      <c r="AZ148" s="26">
        <v>0</v>
      </c>
      <c r="BA148" s="26">
        <v>0</v>
      </c>
      <c r="BB148" s="26">
        <v>0</v>
      </c>
      <c r="BC148" s="26">
        <v>2</v>
      </c>
      <c r="BD148" s="51"/>
    </row>
    <row r="149" spans="1:56" s="48" customFormat="1" ht="33" customHeight="1">
      <c r="A149" s="221"/>
      <c r="B149" s="223"/>
      <c r="C149" s="97" t="s">
        <v>184</v>
      </c>
      <c r="D149" s="15">
        <v>590</v>
      </c>
      <c r="E149" s="15">
        <v>17</v>
      </c>
      <c r="F149" s="16">
        <v>120</v>
      </c>
      <c r="G149" s="38">
        <v>4</v>
      </c>
      <c r="H149" s="16">
        <v>123</v>
      </c>
      <c r="I149" s="17">
        <v>4</v>
      </c>
      <c r="J149" s="16">
        <v>119</v>
      </c>
      <c r="K149" s="17">
        <v>3</v>
      </c>
      <c r="L149" s="16">
        <v>118</v>
      </c>
      <c r="M149" s="17">
        <v>3</v>
      </c>
      <c r="N149" s="16">
        <v>110</v>
      </c>
      <c r="O149" s="18">
        <v>3</v>
      </c>
      <c r="P149" s="19">
        <v>18</v>
      </c>
      <c r="Q149" s="20">
        <v>15</v>
      </c>
      <c r="R149" s="20">
        <v>2</v>
      </c>
      <c r="S149" s="20">
        <v>0</v>
      </c>
      <c r="T149" s="20">
        <v>1</v>
      </c>
      <c r="U149" s="20">
        <v>0</v>
      </c>
      <c r="V149" s="20">
        <v>0</v>
      </c>
      <c r="W149" s="21">
        <v>17</v>
      </c>
      <c r="X149" s="22">
        <v>578</v>
      </c>
      <c r="Y149" s="31">
        <v>17</v>
      </c>
      <c r="Z149" s="24">
        <v>34</v>
      </c>
      <c r="AA149" s="23">
        <v>98</v>
      </c>
      <c r="AB149" s="23">
        <v>3</v>
      </c>
      <c r="AC149" s="24">
        <v>32.666666666666664</v>
      </c>
      <c r="AD149" s="25">
        <v>120</v>
      </c>
      <c r="AE149" s="25">
        <v>4</v>
      </c>
      <c r="AF149" s="24">
        <v>30</v>
      </c>
      <c r="AG149" s="25">
        <v>123</v>
      </c>
      <c r="AH149" s="25">
        <v>4</v>
      </c>
      <c r="AI149" s="24">
        <v>30.75</v>
      </c>
      <c r="AJ149" s="25">
        <v>119</v>
      </c>
      <c r="AK149" s="25">
        <v>3</v>
      </c>
      <c r="AL149" s="24">
        <v>39.666666666666664</v>
      </c>
      <c r="AM149" s="25">
        <v>118</v>
      </c>
      <c r="AN149" s="25">
        <v>3</v>
      </c>
      <c r="AO149" s="24">
        <v>39.333333333333336</v>
      </c>
      <c r="AP149" s="40">
        <v>17</v>
      </c>
      <c r="AQ149" s="40">
        <v>2</v>
      </c>
      <c r="AR149" s="40">
        <v>2</v>
      </c>
      <c r="AS149" s="40">
        <v>2</v>
      </c>
      <c r="AT149" s="40">
        <v>1</v>
      </c>
      <c r="AU149" s="40">
        <v>3</v>
      </c>
      <c r="AV149" s="39">
        <v>27</v>
      </c>
      <c r="AW149" s="39">
        <v>9</v>
      </c>
      <c r="AX149" s="26">
        <v>2</v>
      </c>
      <c r="AY149" s="26">
        <v>0</v>
      </c>
      <c r="AZ149" s="26">
        <v>2</v>
      </c>
      <c r="BA149" s="26">
        <v>1</v>
      </c>
      <c r="BB149" s="26">
        <v>1</v>
      </c>
      <c r="BC149" s="26">
        <v>3</v>
      </c>
      <c r="BD149" s="51"/>
    </row>
    <row r="150" spans="1:56" s="48" customFormat="1" ht="15" customHeight="1">
      <c r="A150" s="221"/>
      <c r="B150" s="63" t="s">
        <v>100</v>
      </c>
      <c r="C150" s="58"/>
      <c r="D150" s="15"/>
      <c r="E150" s="15"/>
      <c r="F150" s="16"/>
      <c r="G150" s="38"/>
      <c r="H150" s="16"/>
      <c r="I150" s="17"/>
      <c r="J150" s="16"/>
      <c r="K150" s="17"/>
      <c r="L150" s="16"/>
      <c r="M150" s="17"/>
      <c r="N150" s="16"/>
      <c r="O150" s="18"/>
      <c r="P150" s="19"/>
      <c r="Q150" s="20"/>
      <c r="R150" s="20"/>
      <c r="S150" s="20"/>
      <c r="T150" s="20"/>
      <c r="U150" s="20"/>
      <c r="V150" s="20"/>
      <c r="W150" s="21"/>
      <c r="X150" s="22">
        <f t="shared" ref="X150" si="86">AA150+AD150+AG150+AJ150+AM150</f>
        <v>0</v>
      </c>
      <c r="Y150" s="31">
        <f>AB150+AE150+AH150+AK150+AN150</f>
        <v>0</v>
      </c>
      <c r="Z150" s="24" t="e">
        <f t="shared" ref="Z150" si="87">X150/Y150</f>
        <v>#DIV/0!</v>
      </c>
      <c r="AA150" s="23"/>
      <c r="AB150" s="23"/>
      <c r="AC150" s="24" t="e">
        <f t="shared" ref="AC150" si="88">AA150/AB150</f>
        <v>#DIV/0!</v>
      </c>
      <c r="AD150" s="25">
        <f t="shared" ref="AD150:AE150" si="89">F150</f>
        <v>0</v>
      </c>
      <c r="AE150" s="25">
        <f t="shared" si="89"/>
        <v>0</v>
      </c>
      <c r="AF150" s="24" t="e">
        <f t="shared" ref="AF150" si="90">AD150/AE150</f>
        <v>#DIV/0!</v>
      </c>
      <c r="AG150" s="25">
        <f t="shared" ref="AG150:AH150" si="91">H150</f>
        <v>0</v>
      </c>
      <c r="AH150" s="25">
        <f t="shared" si="91"/>
        <v>0</v>
      </c>
      <c r="AI150" s="24" t="e">
        <f t="shared" ref="AI150" si="92">AG150/AH150</f>
        <v>#DIV/0!</v>
      </c>
      <c r="AJ150" s="25">
        <f t="shared" ref="AJ150:AK150" si="93">J150</f>
        <v>0</v>
      </c>
      <c r="AK150" s="25">
        <f t="shared" si="93"/>
        <v>0</v>
      </c>
      <c r="AL150" s="24" t="e">
        <f t="shared" ref="AL150" si="94">AJ150/AK150</f>
        <v>#DIV/0!</v>
      </c>
      <c r="AM150" s="25">
        <f t="shared" ref="AM150:AN150" si="95">L150</f>
        <v>0</v>
      </c>
      <c r="AN150" s="25">
        <f t="shared" si="95"/>
        <v>0</v>
      </c>
      <c r="AO150" s="24"/>
      <c r="AP150" s="40"/>
      <c r="AQ150" s="40"/>
      <c r="AR150" s="40"/>
      <c r="AS150" s="40"/>
      <c r="AT150" s="40"/>
      <c r="AU150" s="40"/>
      <c r="AV150" s="39"/>
      <c r="AW150" s="39"/>
      <c r="AX150" s="26"/>
      <c r="AY150" s="26"/>
      <c r="AZ150" s="26"/>
      <c r="BA150" s="26"/>
      <c r="BB150" s="26"/>
      <c r="BC150" s="26"/>
      <c r="BD150" s="51"/>
    </row>
    <row r="151" spans="1:56" s="48" customFormat="1" ht="15.75" customHeight="1">
      <c r="A151" s="229" t="s">
        <v>0</v>
      </c>
      <c r="B151" s="232" t="s">
        <v>72</v>
      </c>
      <c r="C151" s="229" t="s">
        <v>73</v>
      </c>
      <c r="D151" s="228" t="s">
        <v>74</v>
      </c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16" t="s">
        <v>75</v>
      </c>
      <c r="Y151" s="216"/>
      <c r="Z151" s="216"/>
      <c r="AA151" s="216"/>
      <c r="AB151" s="216"/>
      <c r="AC151" s="216"/>
      <c r="AD151" s="216"/>
      <c r="AE151" s="216"/>
      <c r="AF151" s="216"/>
      <c r="AG151" s="216"/>
      <c r="AH151" s="216"/>
      <c r="AI151" s="216"/>
      <c r="AJ151" s="216"/>
      <c r="AK151" s="216"/>
      <c r="AL151" s="216"/>
      <c r="AM151" s="216"/>
      <c r="AN151" s="216"/>
      <c r="AO151" s="216"/>
      <c r="AP151" s="211" t="s">
        <v>75</v>
      </c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51"/>
    </row>
    <row r="152" spans="1:56" s="48" customFormat="1" ht="15.75" customHeight="1">
      <c r="A152" s="230"/>
      <c r="B152" s="230"/>
      <c r="C152" s="230"/>
      <c r="D152" s="233" t="s">
        <v>76</v>
      </c>
      <c r="E152" s="234"/>
      <c r="F152" s="235" t="s">
        <v>77</v>
      </c>
      <c r="G152" s="236"/>
      <c r="H152" s="235" t="s">
        <v>78</v>
      </c>
      <c r="I152" s="236"/>
      <c r="J152" s="235" t="s">
        <v>79</v>
      </c>
      <c r="K152" s="236"/>
      <c r="L152" s="235" t="s">
        <v>80</v>
      </c>
      <c r="M152" s="236"/>
      <c r="N152" s="235" t="s">
        <v>81</v>
      </c>
      <c r="O152" s="237"/>
      <c r="P152" s="233" t="s">
        <v>82</v>
      </c>
      <c r="Q152" s="238"/>
      <c r="R152" s="238"/>
      <c r="S152" s="238"/>
      <c r="T152" s="238"/>
      <c r="U152" s="238"/>
      <c r="V152" s="234"/>
      <c r="W152" s="228" t="s">
        <v>83</v>
      </c>
      <c r="X152" s="239" t="s">
        <v>76</v>
      </c>
      <c r="Y152" s="240"/>
      <c r="Z152" s="241"/>
      <c r="AA152" s="214" t="s">
        <v>77</v>
      </c>
      <c r="AB152" s="215"/>
      <c r="AC152" s="242"/>
      <c r="AD152" s="214" t="s">
        <v>78</v>
      </c>
      <c r="AE152" s="215"/>
      <c r="AF152" s="242"/>
      <c r="AG152" s="214" t="s">
        <v>79</v>
      </c>
      <c r="AH152" s="215"/>
      <c r="AI152" s="242"/>
      <c r="AJ152" s="214" t="s">
        <v>80</v>
      </c>
      <c r="AK152" s="215"/>
      <c r="AL152" s="215"/>
      <c r="AM152" s="216" t="s">
        <v>81</v>
      </c>
      <c r="AN152" s="216"/>
      <c r="AO152" s="216"/>
      <c r="AP152" s="217" t="s">
        <v>84</v>
      </c>
      <c r="AQ152" s="218"/>
      <c r="AR152" s="218"/>
      <c r="AS152" s="218"/>
      <c r="AT152" s="218"/>
      <c r="AU152" s="218"/>
      <c r="AV152" s="219"/>
      <c r="AW152" s="217" t="s">
        <v>85</v>
      </c>
      <c r="AX152" s="218"/>
      <c r="AY152" s="218"/>
      <c r="AZ152" s="218"/>
      <c r="BA152" s="218"/>
      <c r="BB152" s="218"/>
      <c r="BC152" s="219"/>
      <c r="BD152" s="51"/>
    </row>
    <row r="153" spans="1:56" s="48" customFormat="1" ht="83.25" customHeight="1">
      <c r="A153" s="230"/>
      <c r="B153" s="231"/>
      <c r="C153" s="231"/>
      <c r="D153" s="52" t="s">
        <v>86</v>
      </c>
      <c r="E153" s="52" t="s">
        <v>87</v>
      </c>
      <c r="F153" s="52" t="s">
        <v>86</v>
      </c>
      <c r="G153" s="52" t="s">
        <v>87</v>
      </c>
      <c r="H153" s="52" t="s">
        <v>86</v>
      </c>
      <c r="I153" s="52" t="s">
        <v>87</v>
      </c>
      <c r="J153" s="52" t="s">
        <v>86</v>
      </c>
      <c r="K153" s="52" t="s">
        <v>87</v>
      </c>
      <c r="L153" s="52" t="s">
        <v>86</v>
      </c>
      <c r="M153" s="52" t="s">
        <v>87</v>
      </c>
      <c r="N153" s="52" t="s">
        <v>86</v>
      </c>
      <c r="O153" s="53" t="s">
        <v>87</v>
      </c>
      <c r="P153" s="54" t="s">
        <v>88</v>
      </c>
      <c r="Q153" s="38" t="s">
        <v>89</v>
      </c>
      <c r="R153" s="38" t="s">
        <v>90</v>
      </c>
      <c r="S153" s="38" t="s">
        <v>91</v>
      </c>
      <c r="T153" s="38" t="s">
        <v>92</v>
      </c>
      <c r="U153" s="38" t="s">
        <v>93</v>
      </c>
      <c r="V153" s="38" t="s">
        <v>94</v>
      </c>
      <c r="W153" s="228"/>
      <c r="X153" s="55" t="s">
        <v>86</v>
      </c>
      <c r="Y153" s="55" t="s">
        <v>87</v>
      </c>
      <c r="Z153" s="55" t="s">
        <v>95</v>
      </c>
      <c r="AA153" s="56" t="s">
        <v>86</v>
      </c>
      <c r="AB153" s="57" t="s">
        <v>87</v>
      </c>
      <c r="AC153" s="57" t="s">
        <v>95</v>
      </c>
      <c r="AD153" s="57" t="s">
        <v>86</v>
      </c>
      <c r="AE153" s="57" t="s">
        <v>87</v>
      </c>
      <c r="AF153" s="57" t="s">
        <v>95</v>
      </c>
      <c r="AG153" s="57" t="s">
        <v>86</v>
      </c>
      <c r="AH153" s="57" t="s">
        <v>87</v>
      </c>
      <c r="AI153" s="57" t="s">
        <v>95</v>
      </c>
      <c r="AJ153" s="57" t="s">
        <v>86</v>
      </c>
      <c r="AK153" s="57" t="s">
        <v>87</v>
      </c>
      <c r="AL153" s="57" t="s">
        <v>95</v>
      </c>
      <c r="AM153" s="57" t="s">
        <v>86</v>
      </c>
      <c r="AN153" s="57" t="s">
        <v>87</v>
      </c>
      <c r="AO153" s="57" t="s">
        <v>95</v>
      </c>
      <c r="AP153" s="38" t="s">
        <v>89</v>
      </c>
      <c r="AQ153" s="38" t="s">
        <v>90</v>
      </c>
      <c r="AR153" s="38" t="s">
        <v>91</v>
      </c>
      <c r="AS153" s="38" t="s">
        <v>92</v>
      </c>
      <c r="AT153" s="38" t="s">
        <v>93</v>
      </c>
      <c r="AU153" s="38" t="s">
        <v>94</v>
      </c>
      <c r="AV153" s="38" t="s">
        <v>88</v>
      </c>
      <c r="AW153" s="38" t="s">
        <v>97</v>
      </c>
      <c r="AX153" s="87" t="s">
        <v>89</v>
      </c>
      <c r="AY153" s="87" t="s">
        <v>90</v>
      </c>
      <c r="AZ153" s="87" t="s">
        <v>91</v>
      </c>
      <c r="BA153" s="87" t="s">
        <v>92</v>
      </c>
      <c r="BB153" s="87" t="s">
        <v>93</v>
      </c>
      <c r="BC153" s="87" t="s">
        <v>94</v>
      </c>
      <c r="BD153" s="51"/>
    </row>
    <row r="154" spans="1:56" s="48" customFormat="1" ht="15.75">
      <c r="A154" s="231"/>
      <c r="B154" s="7" t="s">
        <v>76</v>
      </c>
      <c r="C154" s="8"/>
      <c r="D154" s="9">
        <f>D155+D156+D157+D158+D159</f>
        <v>1102</v>
      </c>
      <c r="E154" s="9">
        <f t="shared" ref="E154:BC154" si="96">E155+E156+E157+E158+E159</f>
        <v>31</v>
      </c>
      <c r="F154" s="9">
        <f t="shared" si="96"/>
        <v>241</v>
      </c>
      <c r="G154" s="9">
        <f t="shared" si="96"/>
        <v>7</v>
      </c>
      <c r="H154" s="9">
        <f t="shared" si="96"/>
        <v>253</v>
      </c>
      <c r="I154" s="9">
        <f t="shared" si="96"/>
        <v>7</v>
      </c>
      <c r="J154" s="9">
        <f t="shared" si="96"/>
        <v>216</v>
      </c>
      <c r="K154" s="9">
        <f t="shared" si="96"/>
        <v>6</v>
      </c>
      <c r="L154" s="9">
        <f t="shared" si="96"/>
        <v>192</v>
      </c>
      <c r="M154" s="9">
        <f t="shared" si="96"/>
        <v>6</v>
      </c>
      <c r="N154" s="9">
        <f t="shared" si="96"/>
        <v>200</v>
      </c>
      <c r="O154" s="9">
        <f t="shared" si="96"/>
        <v>6</v>
      </c>
      <c r="P154" s="9">
        <f t="shared" si="96"/>
        <v>0</v>
      </c>
      <c r="Q154" s="9">
        <f t="shared" si="96"/>
        <v>0</v>
      </c>
      <c r="R154" s="9">
        <f t="shared" si="96"/>
        <v>0</v>
      </c>
      <c r="S154" s="9">
        <f t="shared" si="96"/>
        <v>0</v>
      </c>
      <c r="T154" s="9">
        <f t="shared" si="96"/>
        <v>0</v>
      </c>
      <c r="U154" s="9">
        <f t="shared" si="96"/>
        <v>0</v>
      </c>
      <c r="V154" s="9">
        <f t="shared" si="96"/>
        <v>0</v>
      </c>
      <c r="W154" s="9">
        <f t="shared" si="96"/>
        <v>0</v>
      </c>
      <c r="X154" s="9">
        <f t="shared" si="96"/>
        <v>1140</v>
      </c>
      <c r="Y154" s="9">
        <f t="shared" si="96"/>
        <v>32</v>
      </c>
      <c r="Z154" s="9">
        <f t="shared" si="96"/>
        <v>178.97142857142859</v>
      </c>
      <c r="AA154" s="9">
        <f t="shared" si="96"/>
        <v>238</v>
      </c>
      <c r="AB154" s="9">
        <f t="shared" si="96"/>
        <v>7</v>
      </c>
      <c r="AC154" s="9" t="e">
        <f t="shared" si="96"/>
        <v>#DIV/0!</v>
      </c>
      <c r="AD154" s="9">
        <f t="shared" si="96"/>
        <v>241</v>
      </c>
      <c r="AE154" s="9">
        <f t="shared" si="96"/>
        <v>7</v>
      </c>
      <c r="AF154" s="9" t="e">
        <f t="shared" si="96"/>
        <v>#DIV/0!</v>
      </c>
      <c r="AG154" s="9">
        <f t="shared" si="96"/>
        <v>253</v>
      </c>
      <c r="AH154" s="9">
        <f t="shared" si="96"/>
        <v>7</v>
      </c>
      <c r="AI154" s="9" t="e">
        <f t="shared" si="96"/>
        <v>#DIV/0!</v>
      </c>
      <c r="AJ154" s="9">
        <f t="shared" si="96"/>
        <v>216</v>
      </c>
      <c r="AK154" s="9">
        <f t="shared" si="96"/>
        <v>6</v>
      </c>
      <c r="AL154" s="9" t="e">
        <f t="shared" si="96"/>
        <v>#DIV/0!</v>
      </c>
      <c r="AM154" s="9">
        <f t="shared" si="96"/>
        <v>192</v>
      </c>
      <c r="AN154" s="9">
        <f t="shared" si="96"/>
        <v>5</v>
      </c>
      <c r="AO154" s="9" t="e">
        <f t="shared" si="96"/>
        <v>#DIV/0!</v>
      </c>
      <c r="AP154" s="9">
        <f t="shared" si="96"/>
        <v>32</v>
      </c>
      <c r="AQ154" s="9">
        <f t="shared" si="96"/>
        <v>3</v>
      </c>
      <c r="AR154" s="9">
        <f t="shared" si="96"/>
        <v>4</v>
      </c>
      <c r="AS154" s="9">
        <f t="shared" si="96"/>
        <v>3</v>
      </c>
      <c r="AT154" s="9">
        <f t="shared" si="96"/>
        <v>2</v>
      </c>
      <c r="AU154" s="9">
        <f t="shared" si="96"/>
        <v>32</v>
      </c>
      <c r="AV154" s="9">
        <f t="shared" si="96"/>
        <v>76</v>
      </c>
      <c r="AW154" s="9">
        <f t="shared" si="96"/>
        <v>76</v>
      </c>
      <c r="AX154" s="9">
        <f t="shared" si="96"/>
        <v>6</v>
      </c>
      <c r="AY154" s="9">
        <f t="shared" si="96"/>
        <v>0</v>
      </c>
      <c r="AZ154" s="9">
        <f t="shared" si="96"/>
        <v>1</v>
      </c>
      <c r="BA154" s="9">
        <f t="shared" si="96"/>
        <v>1</v>
      </c>
      <c r="BB154" s="9">
        <f t="shared" si="96"/>
        <v>1</v>
      </c>
      <c r="BC154" s="9">
        <f t="shared" si="96"/>
        <v>6</v>
      </c>
      <c r="BD154" s="51"/>
    </row>
    <row r="155" spans="1:56" s="48" customFormat="1" ht="15.75" customHeight="1">
      <c r="A155" s="220">
        <v>1</v>
      </c>
      <c r="B155" s="222" t="s">
        <v>190</v>
      </c>
      <c r="C155" s="225" t="s">
        <v>191</v>
      </c>
      <c r="D155" s="15">
        <v>241</v>
      </c>
      <c r="E155" s="15">
        <v>7</v>
      </c>
      <c r="F155" s="16">
        <v>241</v>
      </c>
      <c r="G155" s="38">
        <v>7</v>
      </c>
      <c r="H155" s="16"/>
      <c r="I155" s="17"/>
      <c r="J155" s="16"/>
      <c r="K155" s="17"/>
      <c r="L155" s="16"/>
      <c r="M155" s="17"/>
      <c r="N155" s="16"/>
      <c r="O155" s="18"/>
      <c r="P155" s="19"/>
      <c r="Q155" s="20"/>
      <c r="R155" s="20"/>
      <c r="S155" s="20"/>
      <c r="T155" s="20"/>
      <c r="U155" s="20"/>
      <c r="V155" s="20"/>
      <c r="W155" s="21"/>
      <c r="X155" s="22">
        <v>238</v>
      </c>
      <c r="Y155" s="31">
        <v>7</v>
      </c>
      <c r="Z155" s="24">
        <v>34</v>
      </c>
      <c r="AA155" s="23">
        <v>238</v>
      </c>
      <c r="AB155" s="23">
        <v>7</v>
      </c>
      <c r="AC155" s="24">
        <v>34</v>
      </c>
      <c r="AD155" s="25"/>
      <c r="AE155" s="25"/>
      <c r="AF155" s="24" t="e">
        <v>#DIV/0!</v>
      </c>
      <c r="AG155" s="25">
        <v>0</v>
      </c>
      <c r="AH155" s="25">
        <v>0</v>
      </c>
      <c r="AI155" s="24" t="e">
        <v>#DIV/0!</v>
      </c>
      <c r="AJ155" s="25">
        <v>0</v>
      </c>
      <c r="AK155" s="25">
        <v>0</v>
      </c>
      <c r="AL155" s="24" t="e">
        <v>#DIV/0!</v>
      </c>
      <c r="AM155" s="25">
        <v>0</v>
      </c>
      <c r="AN155" s="25">
        <v>0</v>
      </c>
      <c r="AO155" s="24" t="e">
        <v>#DIV/0!</v>
      </c>
      <c r="AP155" s="40">
        <v>7</v>
      </c>
      <c r="AQ155" s="40">
        <v>0</v>
      </c>
      <c r="AR155" s="40">
        <v>1</v>
      </c>
      <c r="AS155" s="40">
        <v>0</v>
      </c>
      <c r="AT155" s="40">
        <v>0</v>
      </c>
      <c r="AU155" s="40">
        <v>7</v>
      </c>
      <c r="AV155" s="39">
        <v>15</v>
      </c>
      <c r="AW155" s="39">
        <v>15</v>
      </c>
      <c r="AX155" s="26">
        <v>1</v>
      </c>
      <c r="AY155" s="26">
        <v>0</v>
      </c>
      <c r="AZ155" s="26">
        <v>0</v>
      </c>
      <c r="BA155" s="26">
        <v>0</v>
      </c>
      <c r="BB155" s="26">
        <v>0</v>
      </c>
      <c r="BC155" s="26">
        <v>1</v>
      </c>
      <c r="BD155" s="51"/>
    </row>
    <row r="156" spans="1:56" s="48" customFormat="1" ht="15" customHeight="1">
      <c r="A156" s="221"/>
      <c r="B156" s="223"/>
      <c r="C156" s="226"/>
      <c r="D156" s="15">
        <v>253</v>
      </c>
      <c r="E156" s="15">
        <v>7</v>
      </c>
      <c r="F156" s="16"/>
      <c r="G156" s="38"/>
      <c r="H156" s="16">
        <v>253</v>
      </c>
      <c r="I156" s="17">
        <v>7</v>
      </c>
      <c r="J156" s="16"/>
      <c r="K156" s="17"/>
      <c r="L156" s="16"/>
      <c r="M156" s="17"/>
      <c r="N156" s="16"/>
      <c r="O156" s="18"/>
      <c r="P156" s="19"/>
      <c r="Q156" s="20"/>
      <c r="R156" s="20"/>
      <c r="S156" s="20"/>
      <c r="T156" s="20"/>
      <c r="U156" s="20"/>
      <c r="V156" s="20"/>
      <c r="W156" s="21"/>
      <c r="X156" s="22">
        <v>241</v>
      </c>
      <c r="Y156" s="31">
        <v>7</v>
      </c>
      <c r="Z156" s="24">
        <v>34.428571428571431</v>
      </c>
      <c r="AA156" s="23"/>
      <c r="AB156" s="23"/>
      <c r="AC156" s="24" t="e">
        <v>#DIV/0!</v>
      </c>
      <c r="AD156" s="25">
        <v>241</v>
      </c>
      <c r="AE156" s="25">
        <v>7</v>
      </c>
      <c r="AF156" s="24">
        <v>34.428571428571431</v>
      </c>
      <c r="AG156" s="25"/>
      <c r="AH156" s="25"/>
      <c r="AI156" s="24" t="e">
        <v>#DIV/0!</v>
      </c>
      <c r="AJ156" s="25">
        <v>0</v>
      </c>
      <c r="AK156" s="25">
        <v>0</v>
      </c>
      <c r="AL156" s="24" t="e">
        <v>#DIV/0!</v>
      </c>
      <c r="AM156" s="25">
        <v>0</v>
      </c>
      <c r="AN156" s="25">
        <v>0</v>
      </c>
      <c r="AO156" s="24" t="e">
        <v>#DIV/0!</v>
      </c>
      <c r="AP156" s="40">
        <v>7</v>
      </c>
      <c r="AQ156" s="40">
        <v>0</v>
      </c>
      <c r="AR156" s="40">
        <v>1</v>
      </c>
      <c r="AS156" s="40">
        <v>0</v>
      </c>
      <c r="AT156" s="40">
        <v>0</v>
      </c>
      <c r="AU156" s="40">
        <v>7</v>
      </c>
      <c r="AV156" s="39">
        <v>15</v>
      </c>
      <c r="AW156" s="39">
        <v>15</v>
      </c>
      <c r="AX156" s="26">
        <v>1</v>
      </c>
      <c r="AY156" s="26">
        <v>0</v>
      </c>
      <c r="AZ156" s="26">
        <v>0</v>
      </c>
      <c r="BA156" s="26">
        <v>0</v>
      </c>
      <c r="BB156" s="26">
        <v>0</v>
      </c>
      <c r="BC156" s="26">
        <v>1</v>
      </c>
      <c r="BD156" s="51"/>
    </row>
    <row r="157" spans="1:56" s="48" customFormat="1" ht="15" customHeight="1">
      <c r="A157" s="221"/>
      <c r="B157" s="223"/>
      <c r="C157" s="226"/>
      <c r="D157" s="15">
        <v>216</v>
      </c>
      <c r="E157" s="15">
        <v>6</v>
      </c>
      <c r="F157" s="16"/>
      <c r="G157" s="38"/>
      <c r="H157" s="16"/>
      <c r="I157" s="17"/>
      <c r="J157" s="16">
        <v>216</v>
      </c>
      <c r="K157" s="17">
        <v>6</v>
      </c>
      <c r="L157" s="16"/>
      <c r="M157" s="17"/>
      <c r="N157" s="16"/>
      <c r="O157" s="18"/>
      <c r="P157" s="19"/>
      <c r="Q157" s="20"/>
      <c r="R157" s="20"/>
      <c r="S157" s="20"/>
      <c r="T157" s="20"/>
      <c r="U157" s="20"/>
      <c r="V157" s="20"/>
      <c r="W157" s="21"/>
      <c r="X157" s="22">
        <v>253</v>
      </c>
      <c r="Y157" s="31">
        <v>7</v>
      </c>
      <c r="Z157" s="24">
        <v>36.142857142857146</v>
      </c>
      <c r="AA157" s="23"/>
      <c r="AB157" s="23"/>
      <c r="AC157" s="24" t="e">
        <v>#DIV/0!</v>
      </c>
      <c r="AD157" s="25">
        <v>0</v>
      </c>
      <c r="AE157" s="25">
        <v>0</v>
      </c>
      <c r="AF157" s="24" t="e">
        <v>#DIV/0!</v>
      </c>
      <c r="AG157" s="25">
        <v>253</v>
      </c>
      <c r="AH157" s="25">
        <v>7</v>
      </c>
      <c r="AI157" s="24">
        <v>36.142857142857146</v>
      </c>
      <c r="AJ157" s="25"/>
      <c r="AK157" s="25"/>
      <c r="AL157" s="24" t="e">
        <v>#DIV/0!</v>
      </c>
      <c r="AM157" s="25">
        <v>0</v>
      </c>
      <c r="AN157" s="25">
        <v>0</v>
      </c>
      <c r="AO157" s="24" t="e">
        <v>#DIV/0!</v>
      </c>
      <c r="AP157" s="40">
        <v>7</v>
      </c>
      <c r="AQ157" s="40">
        <v>1</v>
      </c>
      <c r="AR157" s="40">
        <v>1</v>
      </c>
      <c r="AS157" s="40">
        <v>1</v>
      </c>
      <c r="AT157" s="40">
        <v>0</v>
      </c>
      <c r="AU157" s="40">
        <v>7</v>
      </c>
      <c r="AV157" s="39">
        <v>17</v>
      </c>
      <c r="AW157" s="39">
        <v>17</v>
      </c>
      <c r="AX157" s="26">
        <v>2</v>
      </c>
      <c r="AY157" s="26">
        <v>0</v>
      </c>
      <c r="AZ157" s="26">
        <v>0</v>
      </c>
      <c r="BA157" s="26">
        <v>0</v>
      </c>
      <c r="BB157" s="26">
        <v>0</v>
      </c>
      <c r="BC157" s="26">
        <v>2</v>
      </c>
      <c r="BD157" s="51"/>
    </row>
    <row r="158" spans="1:56" s="48" customFormat="1" ht="15" customHeight="1">
      <c r="A158" s="221"/>
      <c r="B158" s="223"/>
      <c r="C158" s="226"/>
      <c r="D158" s="15">
        <v>192</v>
      </c>
      <c r="E158" s="15">
        <v>5</v>
      </c>
      <c r="F158" s="16"/>
      <c r="G158" s="38"/>
      <c r="H158" s="16"/>
      <c r="I158" s="17"/>
      <c r="J158" s="16"/>
      <c r="K158" s="17"/>
      <c r="L158" s="16">
        <v>192</v>
      </c>
      <c r="M158" s="17">
        <v>6</v>
      </c>
      <c r="N158" s="16"/>
      <c r="O158" s="18"/>
      <c r="P158" s="19"/>
      <c r="Q158" s="20"/>
      <c r="R158" s="20"/>
      <c r="S158" s="20"/>
      <c r="T158" s="20"/>
      <c r="U158" s="20"/>
      <c r="V158" s="20"/>
      <c r="W158" s="21"/>
      <c r="X158" s="22">
        <v>216</v>
      </c>
      <c r="Y158" s="31">
        <v>6</v>
      </c>
      <c r="Z158" s="24">
        <v>36</v>
      </c>
      <c r="AA158" s="23"/>
      <c r="AB158" s="23"/>
      <c r="AC158" s="24" t="e">
        <v>#DIV/0!</v>
      </c>
      <c r="AD158" s="25">
        <v>0</v>
      </c>
      <c r="AE158" s="25">
        <v>0</v>
      </c>
      <c r="AF158" s="24" t="e">
        <v>#DIV/0!</v>
      </c>
      <c r="AG158" s="25">
        <v>0</v>
      </c>
      <c r="AH158" s="25">
        <v>0</v>
      </c>
      <c r="AI158" s="24" t="e">
        <v>#DIV/0!</v>
      </c>
      <c r="AJ158" s="25">
        <v>216</v>
      </c>
      <c r="AK158" s="25">
        <v>6</v>
      </c>
      <c r="AL158" s="24">
        <v>36</v>
      </c>
      <c r="AM158" s="25"/>
      <c r="AN158" s="25"/>
      <c r="AO158" s="24" t="e">
        <v>#DIV/0!</v>
      </c>
      <c r="AP158" s="40">
        <v>5</v>
      </c>
      <c r="AQ158" s="40">
        <v>1</v>
      </c>
      <c r="AR158" s="40">
        <v>1</v>
      </c>
      <c r="AS158" s="40">
        <v>1</v>
      </c>
      <c r="AT158" s="40">
        <v>1</v>
      </c>
      <c r="AU158" s="40">
        <v>5</v>
      </c>
      <c r="AV158" s="39">
        <v>14</v>
      </c>
      <c r="AW158" s="39">
        <v>14</v>
      </c>
      <c r="AX158" s="26">
        <v>2</v>
      </c>
      <c r="AY158" s="26">
        <v>0</v>
      </c>
      <c r="AZ158" s="26">
        <v>0</v>
      </c>
      <c r="BA158" s="26">
        <v>0</v>
      </c>
      <c r="BB158" s="26">
        <v>0</v>
      </c>
      <c r="BC158" s="26">
        <v>2</v>
      </c>
      <c r="BD158" s="51"/>
    </row>
    <row r="159" spans="1:56" s="48" customFormat="1" ht="15" customHeight="1">
      <c r="A159" s="221"/>
      <c r="B159" s="224"/>
      <c r="C159" s="226"/>
      <c r="D159" s="15">
        <v>200</v>
      </c>
      <c r="E159" s="15">
        <v>6</v>
      </c>
      <c r="F159" s="16"/>
      <c r="G159" s="38"/>
      <c r="H159" s="16"/>
      <c r="I159" s="17"/>
      <c r="J159" s="16"/>
      <c r="K159" s="17"/>
      <c r="L159" s="16"/>
      <c r="M159" s="17"/>
      <c r="N159" s="16">
        <v>200</v>
      </c>
      <c r="O159" s="18">
        <v>6</v>
      </c>
      <c r="P159" s="19"/>
      <c r="Q159" s="20"/>
      <c r="R159" s="20"/>
      <c r="S159" s="20"/>
      <c r="T159" s="20"/>
      <c r="U159" s="20"/>
      <c r="V159" s="20"/>
      <c r="W159" s="21"/>
      <c r="X159" s="22">
        <v>192</v>
      </c>
      <c r="Y159" s="31">
        <v>5</v>
      </c>
      <c r="Z159" s="24">
        <v>38.4</v>
      </c>
      <c r="AA159" s="23"/>
      <c r="AB159" s="23"/>
      <c r="AC159" s="24" t="e">
        <v>#DIV/0!</v>
      </c>
      <c r="AD159" s="25">
        <v>0</v>
      </c>
      <c r="AE159" s="25">
        <v>0</v>
      </c>
      <c r="AF159" s="24" t="e">
        <v>#DIV/0!</v>
      </c>
      <c r="AG159" s="25">
        <v>0</v>
      </c>
      <c r="AH159" s="25">
        <v>0</v>
      </c>
      <c r="AI159" s="24" t="e">
        <v>#DIV/0!</v>
      </c>
      <c r="AJ159" s="25">
        <v>0</v>
      </c>
      <c r="AK159" s="25">
        <v>0</v>
      </c>
      <c r="AL159" s="24" t="e">
        <v>#DIV/0!</v>
      </c>
      <c r="AM159" s="25">
        <v>192</v>
      </c>
      <c r="AN159" s="25">
        <v>5</v>
      </c>
      <c r="AO159" s="24">
        <v>38.4</v>
      </c>
      <c r="AP159" s="40">
        <v>6</v>
      </c>
      <c r="AQ159" s="40">
        <v>1</v>
      </c>
      <c r="AR159" s="40">
        <v>0</v>
      </c>
      <c r="AS159" s="40">
        <v>1</v>
      </c>
      <c r="AT159" s="40">
        <v>1</v>
      </c>
      <c r="AU159" s="40">
        <v>6</v>
      </c>
      <c r="AV159" s="39">
        <v>15</v>
      </c>
      <c r="AW159" s="39">
        <v>15</v>
      </c>
      <c r="AX159" s="26">
        <v>0</v>
      </c>
      <c r="AY159" s="26">
        <v>0</v>
      </c>
      <c r="AZ159" s="26">
        <v>1</v>
      </c>
      <c r="BA159" s="26">
        <v>1</v>
      </c>
      <c r="BB159" s="26">
        <v>1</v>
      </c>
      <c r="BC159" s="26">
        <v>0</v>
      </c>
      <c r="BD159" s="51"/>
    </row>
    <row r="160" spans="1:56" s="48" customFormat="1" ht="15" customHeight="1">
      <c r="A160" s="221"/>
      <c r="B160" s="63" t="s">
        <v>100</v>
      </c>
      <c r="C160" s="227"/>
      <c r="D160" s="15"/>
      <c r="E160" s="15"/>
      <c r="F160" s="16"/>
      <c r="G160" s="38"/>
      <c r="H160" s="16"/>
      <c r="I160" s="17"/>
      <c r="J160" s="16"/>
      <c r="K160" s="17"/>
      <c r="L160" s="16"/>
      <c r="M160" s="17"/>
      <c r="N160" s="16"/>
      <c r="O160" s="18"/>
      <c r="P160" s="19"/>
      <c r="Q160" s="20"/>
      <c r="R160" s="20"/>
      <c r="S160" s="20"/>
      <c r="T160" s="20"/>
      <c r="U160" s="20"/>
      <c r="V160" s="20"/>
      <c r="W160" s="21"/>
      <c r="X160" s="22"/>
      <c r="Y160" s="31"/>
      <c r="Z160" s="24" t="e">
        <f t="shared" ref="Z160" si="97">X160/Y160</f>
        <v>#DIV/0!</v>
      </c>
      <c r="AA160" s="23"/>
      <c r="AB160" s="23"/>
      <c r="AC160" s="24" t="e">
        <f t="shared" ref="AC160" si="98">AA160/AB160</f>
        <v>#DIV/0!</v>
      </c>
      <c r="AD160" s="25">
        <f t="shared" ref="AD160:AE160" si="99">F160</f>
        <v>0</v>
      </c>
      <c r="AE160" s="25">
        <f t="shared" si="99"/>
        <v>0</v>
      </c>
      <c r="AF160" s="24" t="e">
        <f t="shared" ref="AF160" si="100">AD160/AE160</f>
        <v>#DIV/0!</v>
      </c>
      <c r="AG160" s="25">
        <f t="shared" ref="AG160:AH160" si="101">H160</f>
        <v>0</v>
      </c>
      <c r="AH160" s="25">
        <f t="shared" si="101"/>
        <v>0</v>
      </c>
      <c r="AI160" s="24" t="e">
        <f t="shared" ref="AI160" si="102">AG160/AH160</f>
        <v>#DIV/0!</v>
      </c>
      <c r="AJ160" s="25">
        <f t="shared" ref="AJ160:AK160" si="103">J160</f>
        <v>0</v>
      </c>
      <c r="AK160" s="25">
        <f t="shared" si="103"/>
        <v>0</v>
      </c>
      <c r="AL160" s="24" t="e">
        <f t="shared" ref="AL160" si="104">AJ160/AK160</f>
        <v>#DIV/0!</v>
      </c>
      <c r="AM160" s="25">
        <f t="shared" ref="AM160:AN160" si="105">L160</f>
        <v>0</v>
      </c>
      <c r="AN160" s="25">
        <f t="shared" si="105"/>
        <v>0</v>
      </c>
      <c r="AO160" s="24" t="e">
        <f t="shared" ref="AO160" si="106">AM160/AN160</f>
        <v>#DIV/0!</v>
      </c>
      <c r="AP160" s="40" t="e">
        <f>ROUND($AB160*VLOOKUP(1,GV_TiH,COLUMN()-COLUMN(#REF!),0)+$AE160*VLOOKUP(2,GV_TiH,COLUMN()-COLUMN(#REF!),0)+$AH160*VLOOKUP(3,GV_TiH,COLUMN()-COLUMN(#REF!),0)+$AK160*VLOOKUP(4,GV_TiH,COLUMN()-COLUMN(#REF!),0)+$AN160*VLOOKUP(5,GV_TiH,COLUMN()-COLUMN(#REF!),0),0)</f>
        <v>#REF!</v>
      </c>
      <c r="AQ160" s="40" t="e">
        <f>ROUND($AB160*VLOOKUP(1,GV_TiH,COLUMN()-COLUMN(#REF!),0)+$AE160*VLOOKUP(2,GV_TiH,COLUMN()-COLUMN(#REF!),0)+$AH160*VLOOKUP(3,GV_TiH,COLUMN()-COLUMN(#REF!),0)+$AK160*VLOOKUP(4,GV_TiH,COLUMN()-COLUMN(#REF!),0)+$AN160*VLOOKUP(5,GV_TiH,COLUMN()-COLUMN(#REF!),0),0)</f>
        <v>#REF!</v>
      </c>
      <c r="AR160" s="40" t="e">
        <f>ROUND($AB160*VLOOKUP(1,GV_TiH,COLUMN()-COLUMN(#REF!),0)+$AE160*VLOOKUP(2,GV_TiH,COLUMN()-COLUMN(#REF!),0)+$AH160*VLOOKUP(3,GV_TiH,COLUMN()-COLUMN(#REF!),0)+$AK160*VLOOKUP(4,GV_TiH,COLUMN()-COLUMN(#REF!),0)+$AN160*VLOOKUP(5,GV_TiH,COLUMN()-COLUMN(#REF!),0),0)</f>
        <v>#REF!</v>
      </c>
      <c r="AS160" s="40" t="e">
        <f>ROUND($AB160*VLOOKUP(1,GV_TiH,COLUMN()-COLUMN(#REF!),0)+$AE160*VLOOKUP(2,GV_TiH,COLUMN()-COLUMN(#REF!),0)+$AH160*VLOOKUP(3,GV_TiH,COLUMN()-COLUMN(#REF!),0)+$AK160*VLOOKUP(4,GV_TiH,COLUMN()-COLUMN(#REF!),0)+$AN160*VLOOKUP(5,GV_TiH,COLUMN()-COLUMN(#REF!),0),0)</f>
        <v>#REF!</v>
      </c>
      <c r="AT160" s="40" t="e">
        <f>ROUND($AB160*VLOOKUP(1,GV_TiH,COLUMN()-COLUMN(#REF!),0)+$AE160*VLOOKUP(2,GV_TiH,COLUMN()-COLUMN(#REF!),0)+$AH160*VLOOKUP(3,GV_TiH,COLUMN()-COLUMN(#REF!),0)+$AK160*VLOOKUP(4,GV_TiH,COLUMN()-COLUMN(#REF!),0)+$AN160*VLOOKUP(5,GV_TiH,COLUMN()-COLUMN(#REF!),0),0)</f>
        <v>#REF!</v>
      </c>
      <c r="AU160" s="40" t="e">
        <f>ROUND($AB160*VLOOKUP(1,GV_TiH,COLUMN()-COLUMN(#REF!),0)+$AE160*VLOOKUP(2,GV_TiH,COLUMN()-COLUMN(#REF!),0)+$AH160*VLOOKUP(3,GV_TiH,COLUMN()-COLUMN(#REF!),0)+$AK160*VLOOKUP(4,GV_TiH,COLUMN()-COLUMN(#REF!),0)+$AN160*VLOOKUP(5,GV_TiH,COLUMN()-COLUMN(#REF!),0),0)</f>
        <v>#REF!</v>
      </c>
      <c r="AV160" s="39" t="e">
        <f t="shared" ref="AV160" si="107">SUM(AP160:AU160)</f>
        <v>#REF!</v>
      </c>
      <c r="AW160" s="39" t="e">
        <f t="shared" ref="AW160" si="108">AV160-P160</f>
        <v>#REF!</v>
      </c>
      <c r="AX160" s="26" t="e">
        <f t="shared" ref="AX160" si="109">AP160-Q160</f>
        <v>#REF!</v>
      </c>
      <c r="AY160" s="26" t="e">
        <f t="shared" ref="AY160:BC160" si="110">AQ160-R160</f>
        <v>#REF!</v>
      </c>
      <c r="AZ160" s="26" t="e">
        <f t="shared" si="110"/>
        <v>#REF!</v>
      </c>
      <c r="BA160" s="26" t="e">
        <f t="shared" si="110"/>
        <v>#REF!</v>
      </c>
      <c r="BB160" s="26" t="e">
        <f t="shared" si="110"/>
        <v>#REF!</v>
      </c>
      <c r="BC160" s="26" t="e">
        <f t="shared" si="110"/>
        <v>#REF!</v>
      </c>
      <c r="BD160" s="51"/>
    </row>
    <row r="161" spans="1:56" s="48" customFormat="1" ht="15.75" customHeight="1">
      <c r="A161" s="228" t="s">
        <v>0</v>
      </c>
      <c r="B161" s="228" t="s">
        <v>72</v>
      </c>
      <c r="C161" s="228" t="s">
        <v>73</v>
      </c>
      <c r="D161" s="228" t="s">
        <v>74</v>
      </c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 t="s">
        <v>75</v>
      </c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  <c r="AK161" s="228"/>
      <c r="AL161" s="228"/>
      <c r="AM161" s="228"/>
      <c r="AN161" s="228"/>
      <c r="AO161" s="228"/>
      <c r="AP161" s="211" t="s">
        <v>75</v>
      </c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51"/>
    </row>
    <row r="162" spans="1:56" s="48" customFormat="1" ht="15.75" customHeight="1">
      <c r="A162" s="228"/>
      <c r="B162" s="228"/>
      <c r="C162" s="228"/>
      <c r="D162" s="228" t="s">
        <v>76</v>
      </c>
      <c r="E162" s="228"/>
      <c r="F162" s="228" t="s">
        <v>77</v>
      </c>
      <c r="G162" s="228"/>
      <c r="H162" s="228" t="s">
        <v>78</v>
      </c>
      <c r="I162" s="228"/>
      <c r="J162" s="228" t="s">
        <v>79</v>
      </c>
      <c r="K162" s="228"/>
      <c r="L162" s="228" t="s">
        <v>80</v>
      </c>
      <c r="M162" s="228"/>
      <c r="N162" s="228" t="s">
        <v>81</v>
      </c>
      <c r="O162" s="228"/>
      <c r="P162" s="228" t="s">
        <v>82</v>
      </c>
      <c r="Q162" s="228"/>
      <c r="R162" s="228"/>
      <c r="S162" s="228"/>
      <c r="T162" s="228"/>
      <c r="U162" s="228"/>
      <c r="V162" s="228"/>
      <c r="W162" s="228" t="s">
        <v>83</v>
      </c>
      <c r="X162" s="228" t="s">
        <v>76</v>
      </c>
      <c r="Y162" s="228"/>
      <c r="Z162" s="228"/>
      <c r="AA162" s="228" t="s">
        <v>77</v>
      </c>
      <c r="AB162" s="228"/>
      <c r="AC162" s="228"/>
      <c r="AD162" s="228" t="s">
        <v>78</v>
      </c>
      <c r="AE162" s="228"/>
      <c r="AF162" s="228"/>
      <c r="AG162" s="228" t="s">
        <v>79</v>
      </c>
      <c r="AH162" s="228"/>
      <c r="AI162" s="228"/>
      <c r="AJ162" s="228" t="s">
        <v>80</v>
      </c>
      <c r="AK162" s="228"/>
      <c r="AL162" s="228"/>
      <c r="AM162" s="228" t="s">
        <v>81</v>
      </c>
      <c r="AN162" s="228"/>
      <c r="AO162" s="228"/>
      <c r="AP162" s="211" t="s">
        <v>84</v>
      </c>
      <c r="AQ162" s="211"/>
      <c r="AR162" s="211"/>
      <c r="AS162" s="211"/>
      <c r="AT162" s="211"/>
      <c r="AU162" s="211"/>
      <c r="AV162" s="211"/>
      <c r="AW162" s="211" t="s">
        <v>85</v>
      </c>
      <c r="AX162" s="211"/>
      <c r="AY162" s="211"/>
      <c r="AZ162" s="211"/>
      <c r="BA162" s="211"/>
      <c r="BB162" s="211"/>
      <c r="BC162" s="211"/>
      <c r="BD162" s="51"/>
    </row>
    <row r="163" spans="1:56" s="48" customFormat="1" ht="83.25" customHeight="1">
      <c r="A163" s="228"/>
      <c r="B163" s="228"/>
      <c r="C163" s="228"/>
      <c r="D163" s="54" t="s">
        <v>86</v>
      </c>
      <c r="E163" s="54" t="s">
        <v>87</v>
      </c>
      <c r="F163" s="54" t="s">
        <v>86</v>
      </c>
      <c r="G163" s="54" t="s">
        <v>87</v>
      </c>
      <c r="H163" s="54" t="s">
        <v>86</v>
      </c>
      <c r="I163" s="54" t="s">
        <v>87</v>
      </c>
      <c r="J163" s="54" t="s">
        <v>86</v>
      </c>
      <c r="K163" s="54" t="s">
        <v>87</v>
      </c>
      <c r="L163" s="54" t="s">
        <v>86</v>
      </c>
      <c r="M163" s="54" t="s">
        <v>87</v>
      </c>
      <c r="N163" s="54" t="s">
        <v>86</v>
      </c>
      <c r="O163" s="54" t="s">
        <v>87</v>
      </c>
      <c r="P163" s="54" t="s">
        <v>88</v>
      </c>
      <c r="Q163" s="38" t="s">
        <v>89</v>
      </c>
      <c r="R163" s="38" t="s">
        <v>90</v>
      </c>
      <c r="S163" s="38" t="s">
        <v>91</v>
      </c>
      <c r="T163" s="38" t="s">
        <v>92</v>
      </c>
      <c r="U163" s="38" t="s">
        <v>93</v>
      </c>
      <c r="V163" s="38" t="s">
        <v>94</v>
      </c>
      <c r="W163" s="228"/>
      <c r="X163" s="54" t="s">
        <v>86</v>
      </c>
      <c r="Y163" s="54" t="s">
        <v>87</v>
      </c>
      <c r="Z163" s="54" t="s">
        <v>95</v>
      </c>
      <c r="AA163" s="54" t="s">
        <v>86</v>
      </c>
      <c r="AB163" s="54" t="s">
        <v>87</v>
      </c>
      <c r="AC163" s="54" t="s">
        <v>95</v>
      </c>
      <c r="AD163" s="54" t="s">
        <v>86</v>
      </c>
      <c r="AE163" s="54" t="s">
        <v>87</v>
      </c>
      <c r="AF163" s="54" t="s">
        <v>95</v>
      </c>
      <c r="AG163" s="54" t="s">
        <v>86</v>
      </c>
      <c r="AH163" s="54" t="s">
        <v>87</v>
      </c>
      <c r="AI163" s="54" t="s">
        <v>95</v>
      </c>
      <c r="AJ163" s="54" t="s">
        <v>86</v>
      </c>
      <c r="AK163" s="54" t="s">
        <v>87</v>
      </c>
      <c r="AL163" s="54" t="s">
        <v>95</v>
      </c>
      <c r="AM163" s="54" t="s">
        <v>86</v>
      </c>
      <c r="AN163" s="54" t="s">
        <v>87</v>
      </c>
      <c r="AO163" s="54" t="s">
        <v>95</v>
      </c>
      <c r="AP163" s="38" t="s">
        <v>89</v>
      </c>
      <c r="AQ163" s="38" t="s">
        <v>90</v>
      </c>
      <c r="AR163" s="38" t="s">
        <v>91</v>
      </c>
      <c r="AS163" s="38" t="s">
        <v>92</v>
      </c>
      <c r="AT163" s="38" t="s">
        <v>93</v>
      </c>
      <c r="AU163" s="38" t="s">
        <v>94</v>
      </c>
      <c r="AV163" s="38" t="s">
        <v>88</v>
      </c>
      <c r="AW163" s="38" t="s">
        <v>97</v>
      </c>
      <c r="AX163" s="87" t="s">
        <v>89</v>
      </c>
      <c r="AY163" s="87" t="s">
        <v>90</v>
      </c>
      <c r="AZ163" s="87" t="s">
        <v>91</v>
      </c>
      <c r="BA163" s="87" t="s">
        <v>92</v>
      </c>
      <c r="BB163" s="87" t="s">
        <v>93</v>
      </c>
      <c r="BC163" s="87" t="s">
        <v>94</v>
      </c>
      <c r="BD163" s="51"/>
    </row>
    <row r="164" spans="1:56" s="48" customFormat="1" ht="15.75">
      <c r="A164" s="228"/>
      <c r="B164" s="7" t="s">
        <v>76</v>
      </c>
      <c r="C164" s="7"/>
      <c r="D164" s="122">
        <f>D165+D166</f>
        <v>1465</v>
      </c>
      <c r="E164" s="122">
        <f t="shared" ref="E164:BC164" si="111">E165+E166</f>
        <v>42</v>
      </c>
      <c r="F164" s="122">
        <f t="shared" si="111"/>
        <v>340</v>
      </c>
      <c r="G164" s="122">
        <f t="shared" si="111"/>
        <v>10</v>
      </c>
      <c r="H164" s="122">
        <f t="shared" si="111"/>
        <v>275</v>
      </c>
      <c r="I164" s="122">
        <f t="shared" si="111"/>
        <v>8</v>
      </c>
      <c r="J164" s="122">
        <f t="shared" si="111"/>
        <v>275</v>
      </c>
      <c r="K164" s="122">
        <f t="shared" si="111"/>
        <v>8</v>
      </c>
      <c r="L164" s="122">
        <f t="shared" si="111"/>
        <v>278</v>
      </c>
      <c r="M164" s="122">
        <f t="shared" si="111"/>
        <v>8</v>
      </c>
      <c r="N164" s="122">
        <f t="shared" si="111"/>
        <v>297</v>
      </c>
      <c r="O164" s="122">
        <f t="shared" si="111"/>
        <v>8</v>
      </c>
      <c r="P164" s="122">
        <f t="shared" si="111"/>
        <v>0</v>
      </c>
      <c r="Q164" s="122">
        <f t="shared" si="111"/>
        <v>37</v>
      </c>
      <c r="R164" s="122">
        <f t="shared" si="111"/>
        <v>4</v>
      </c>
      <c r="S164" s="122">
        <f t="shared" si="111"/>
        <v>4</v>
      </c>
      <c r="T164" s="122">
        <f t="shared" si="111"/>
        <v>4</v>
      </c>
      <c r="U164" s="122">
        <f t="shared" si="111"/>
        <v>2</v>
      </c>
      <c r="V164" s="122">
        <f t="shared" si="111"/>
        <v>1</v>
      </c>
      <c r="W164" s="122">
        <f t="shared" si="111"/>
        <v>0</v>
      </c>
      <c r="X164" s="122">
        <f t="shared" si="111"/>
        <v>1489</v>
      </c>
      <c r="Y164" s="122">
        <f t="shared" si="111"/>
        <v>44</v>
      </c>
      <c r="Z164" s="122">
        <f t="shared" si="111"/>
        <v>67.371794871794876</v>
      </c>
      <c r="AA164" s="122">
        <f t="shared" si="111"/>
        <v>321</v>
      </c>
      <c r="AB164" s="122">
        <f t="shared" si="111"/>
        <v>10</v>
      </c>
      <c r="AC164" s="122">
        <f t="shared" si="111"/>
        <v>64.2</v>
      </c>
      <c r="AD164" s="122">
        <f t="shared" si="111"/>
        <v>340</v>
      </c>
      <c r="AE164" s="122">
        <f t="shared" si="111"/>
        <v>10</v>
      </c>
      <c r="AF164" s="122">
        <f t="shared" si="111"/>
        <v>68</v>
      </c>
      <c r="AG164" s="122">
        <f t="shared" si="111"/>
        <v>275</v>
      </c>
      <c r="AH164" s="122">
        <f t="shared" si="111"/>
        <v>8</v>
      </c>
      <c r="AI164" s="122">
        <f t="shared" si="111"/>
        <v>68.75</v>
      </c>
      <c r="AJ164" s="122">
        <f t="shared" si="111"/>
        <v>275</v>
      </c>
      <c r="AK164" s="122">
        <f t="shared" si="111"/>
        <v>8</v>
      </c>
      <c r="AL164" s="122">
        <f t="shared" si="111"/>
        <v>68.75</v>
      </c>
      <c r="AM164" s="122">
        <f t="shared" si="111"/>
        <v>278</v>
      </c>
      <c r="AN164" s="122">
        <f t="shared" si="111"/>
        <v>8</v>
      </c>
      <c r="AO164" s="122" t="e">
        <f t="shared" si="111"/>
        <v>#DIV/0!</v>
      </c>
      <c r="AP164" s="122">
        <f t="shared" si="111"/>
        <v>44</v>
      </c>
      <c r="AQ164" s="122">
        <f t="shared" si="111"/>
        <v>5</v>
      </c>
      <c r="AR164" s="122">
        <f t="shared" si="111"/>
        <v>5</v>
      </c>
      <c r="AS164" s="122">
        <f t="shared" si="111"/>
        <v>4</v>
      </c>
      <c r="AT164" s="122">
        <f t="shared" si="111"/>
        <v>2</v>
      </c>
      <c r="AU164" s="122">
        <f t="shared" si="111"/>
        <v>7</v>
      </c>
      <c r="AV164" s="122">
        <f t="shared" si="111"/>
        <v>67</v>
      </c>
      <c r="AW164" s="122">
        <f t="shared" si="111"/>
        <v>67</v>
      </c>
      <c r="AX164" s="122">
        <f t="shared" si="111"/>
        <v>7</v>
      </c>
      <c r="AY164" s="122">
        <f t="shared" si="111"/>
        <v>1</v>
      </c>
      <c r="AZ164" s="122">
        <f t="shared" si="111"/>
        <v>1</v>
      </c>
      <c r="BA164" s="122">
        <f t="shared" si="111"/>
        <v>0</v>
      </c>
      <c r="BB164" s="122">
        <f t="shared" si="111"/>
        <v>0</v>
      </c>
      <c r="BC164" s="122">
        <f t="shared" si="111"/>
        <v>6</v>
      </c>
      <c r="BD164" s="51"/>
    </row>
    <row r="165" spans="1:56" s="48" customFormat="1" ht="15.75">
      <c r="A165" s="212">
        <v>1</v>
      </c>
      <c r="B165" s="213" t="s">
        <v>199</v>
      </c>
      <c r="C165" s="7" t="s">
        <v>200</v>
      </c>
      <c r="D165" s="15">
        <v>897</v>
      </c>
      <c r="E165" s="15">
        <v>25</v>
      </c>
      <c r="F165" s="16">
        <v>173</v>
      </c>
      <c r="G165" s="38">
        <v>5</v>
      </c>
      <c r="H165" s="16">
        <v>147</v>
      </c>
      <c r="I165" s="17">
        <v>4</v>
      </c>
      <c r="J165" s="16">
        <v>139</v>
      </c>
      <c r="K165" s="17">
        <v>4</v>
      </c>
      <c r="L165" s="16">
        <v>141</v>
      </c>
      <c r="M165" s="17">
        <v>4</v>
      </c>
      <c r="N165" s="16">
        <v>297</v>
      </c>
      <c r="O165" s="17">
        <v>8</v>
      </c>
      <c r="P165" s="19"/>
      <c r="Q165" s="20">
        <v>22</v>
      </c>
      <c r="R165" s="20">
        <v>2</v>
      </c>
      <c r="S165" s="20">
        <v>2</v>
      </c>
      <c r="T165" s="20">
        <v>2</v>
      </c>
      <c r="U165" s="20">
        <v>1</v>
      </c>
      <c r="V165" s="20">
        <v>1</v>
      </c>
      <c r="W165" s="21"/>
      <c r="X165" s="15">
        <v>898</v>
      </c>
      <c r="Y165" s="15">
        <v>26</v>
      </c>
      <c r="Z165" s="123">
        <v>34.53846153846154</v>
      </c>
      <c r="AA165" s="63">
        <v>161</v>
      </c>
      <c r="AB165" s="63">
        <v>5</v>
      </c>
      <c r="AC165" s="123">
        <v>32.200000000000003</v>
      </c>
      <c r="AD165" s="124">
        <v>173</v>
      </c>
      <c r="AE165" s="124">
        <v>5</v>
      </c>
      <c r="AF165" s="123">
        <v>34.6</v>
      </c>
      <c r="AG165" s="124">
        <v>147</v>
      </c>
      <c r="AH165" s="124">
        <v>4</v>
      </c>
      <c r="AI165" s="123">
        <v>36.75</v>
      </c>
      <c r="AJ165" s="124">
        <v>139</v>
      </c>
      <c r="AK165" s="124">
        <v>4</v>
      </c>
      <c r="AL165" s="123">
        <v>34.75</v>
      </c>
      <c r="AM165" s="124">
        <v>278</v>
      </c>
      <c r="AN165" s="124">
        <v>8</v>
      </c>
      <c r="AO165" s="123">
        <v>34.75</v>
      </c>
      <c r="AP165" s="62">
        <v>26</v>
      </c>
      <c r="AQ165" s="62">
        <v>3</v>
      </c>
      <c r="AR165" s="62">
        <v>3</v>
      </c>
      <c r="AS165" s="62">
        <v>3</v>
      </c>
      <c r="AT165" s="62">
        <v>1</v>
      </c>
      <c r="AU165" s="62">
        <v>4</v>
      </c>
      <c r="AV165" s="19">
        <v>40</v>
      </c>
      <c r="AW165" s="19">
        <v>40</v>
      </c>
      <c r="AX165" s="21">
        <v>4</v>
      </c>
      <c r="AY165" s="21">
        <v>1</v>
      </c>
      <c r="AZ165" s="21">
        <v>1</v>
      </c>
      <c r="BA165" s="21">
        <v>1</v>
      </c>
      <c r="BB165" s="21">
        <v>0</v>
      </c>
      <c r="BC165" s="21">
        <v>3</v>
      </c>
      <c r="BD165" s="51"/>
    </row>
    <row r="166" spans="1:56" s="48" customFormat="1" ht="15" customHeight="1">
      <c r="A166" s="212"/>
      <c r="B166" s="213"/>
      <c r="C166" s="7" t="s">
        <v>201</v>
      </c>
      <c r="D166" s="15">
        <v>568</v>
      </c>
      <c r="E166" s="15">
        <v>17</v>
      </c>
      <c r="F166" s="16">
        <v>167</v>
      </c>
      <c r="G166" s="38">
        <v>5</v>
      </c>
      <c r="H166" s="16">
        <v>128</v>
      </c>
      <c r="I166" s="17">
        <v>4</v>
      </c>
      <c r="J166" s="16">
        <v>136</v>
      </c>
      <c r="K166" s="17">
        <v>4</v>
      </c>
      <c r="L166" s="16">
        <v>137</v>
      </c>
      <c r="M166" s="17">
        <v>4</v>
      </c>
      <c r="N166" s="16"/>
      <c r="O166" s="17"/>
      <c r="P166" s="19"/>
      <c r="Q166" s="20">
        <v>15</v>
      </c>
      <c r="R166" s="20">
        <v>2</v>
      </c>
      <c r="S166" s="20">
        <v>2</v>
      </c>
      <c r="T166" s="20">
        <v>2</v>
      </c>
      <c r="U166" s="20">
        <v>1</v>
      </c>
      <c r="V166" s="20"/>
      <c r="W166" s="21"/>
      <c r="X166" s="15">
        <v>591</v>
      </c>
      <c r="Y166" s="15">
        <v>18</v>
      </c>
      <c r="Z166" s="123">
        <v>32.833333333333336</v>
      </c>
      <c r="AA166" s="63">
        <v>160</v>
      </c>
      <c r="AB166" s="63">
        <v>5</v>
      </c>
      <c r="AC166" s="123">
        <v>32</v>
      </c>
      <c r="AD166" s="124">
        <v>167</v>
      </c>
      <c r="AE166" s="124">
        <v>5</v>
      </c>
      <c r="AF166" s="123">
        <v>33.4</v>
      </c>
      <c r="AG166" s="124">
        <v>128</v>
      </c>
      <c r="AH166" s="124">
        <v>4</v>
      </c>
      <c r="AI166" s="123">
        <v>32</v>
      </c>
      <c r="AJ166" s="124">
        <v>136</v>
      </c>
      <c r="AK166" s="124">
        <v>4</v>
      </c>
      <c r="AL166" s="123">
        <v>34</v>
      </c>
      <c r="AM166" s="124">
        <v>0</v>
      </c>
      <c r="AN166" s="124">
        <v>0</v>
      </c>
      <c r="AO166" s="123" t="e">
        <v>#DIV/0!</v>
      </c>
      <c r="AP166" s="62">
        <v>18</v>
      </c>
      <c r="AQ166" s="62">
        <v>2</v>
      </c>
      <c r="AR166" s="62">
        <v>2</v>
      </c>
      <c r="AS166" s="62">
        <v>1</v>
      </c>
      <c r="AT166" s="62">
        <v>1</v>
      </c>
      <c r="AU166" s="62">
        <v>3</v>
      </c>
      <c r="AV166" s="19">
        <v>27</v>
      </c>
      <c r="AW166" s="19">
        <v>27</v>
      </c>
      <c r="AX166" s="21">
        <v>3</v>
      </c>
      <c r="AY166" s="21">
        <v>0</v>
      </c>
      <c r="AZ166" s="21">
        <v>0</v>
      </c>
      <c r="BA166" s="21">
        <v>-1</v>
      </c>
      <c r="BB166" s="21">
        <v>0</v>
      </c>
      <c r="BC166" s="21">
        <v>3</v>
      </c>
      <c r="BD166" s="51"/>
    </row>
    <row r="167" spans="1:56" ht="15.75" customHeight="1"/>
    <row r="168" spans="1:56" ht="15.75" customHeight="1"/>
    <row r="169" spans="1:56" ht="15.75" customHeight="1"/>
    <row r="170" spans="1:56" ht="15.75" customHeight="1"/>
    <row r="171" spans="1:56" ht="15.75" customHeight="1"/>
    <row r="172" spans="1:56" ht="15.75" customHeight="1"/>
    <row r="173" spans="1:56" ht="15.75" customHeight="1"/>
    <row r="174" spans="1:56" ht="15.75" customHeight="1"/>
    <row r="175" spans="1:56" ht="15.75" customHeight="1"/>
    <row r="176" spans="1:5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551">
    <mergeCell ref="BC35:BC39"/>
    <mergeCell ref="AW35:AW39"/>
    <mergeCell ref="AX35:AX39"/>
    <mergeCell ref="AY35:AY39"/>
    <mergeCell ref="AZ35:AZ39"/>
    <mergeCell ref="BA35:BA39"/>
    <mergeCell ref="BB35:BB39"/>
    <mergeCell ref="AQ35:AQ39"/>
    <mergeCell ref="AR35:AR39"/>
    <mergeCell ref="AS35:AS39"/>
    <mergeCell ref="AT35:AT39"/>
    <mergeCell ref="AU35:AU39"/>
    <mergeCell ref="AV35:AV39"/>
    <mergeCell ref="AK35:AK39"/>
    <mergeCell ref="AL35:AL39"/>
    <mergeCell ref="AM35:AM39"/>
    <mergeCell ref="AN35:AN39"/>
    <mergeCell ref="AO35:AO39"/>
    <mergeCell ref="AP35:AP39"/>
    <mergeCell ref="AE35:AE39"/>
    <mergeCell ref="AF35:AF39"/>
    <mergeCell ref="AG35:AG39"/>
    <mergeCell ref="AH35:AH39"/>
    <mergeCell ref="AI35:AI39"/>
    <mergeCell ref="AJ35:AJ39"/>
    <mergeCell ref="K35:K39"/>
    <mergeCell ref="L35:L39"/>
    <mergeCell ref="Y35:Y39"/>
    <mergeCell ref="Z35:Z39"/>
    <mergeCell ref="AA35:AA39"/>
    <mergeCell ref="AB35:AB39"/>
    <mergeCell ref="AC35:AC39"/>
    <mergeCell ref="AD35:AD39"/>
    <mergeCell ref="S35:S39"/>
    <mergeCell ref="T35:T39"/>
    <mergeCell ref="U35:U39"/>
    <mergeCell ref="V35:V39"/>
    <mergeCell ref="W35:W39"/>
    <mergeCell ref="X35:X39"/>
    <mergeCell ref="A35:A40"/>
    <mergeCell ref="B35:B39"/>
    <mergeCell ref="C35:C39"/>
    <mergeCell ref="D35:D39"/>
    <mergeCell ref="E35:E39"/>
    <mergeCell ref="F35:F39"/>
    <mergeCell ref="AD32:AF32"/>
    <mergeCell ref="AG32:AI32"/>
    <mergeCell ref="AJ32:AL32"/>
    <mergeCell ref="A31:A34"/>
    <mergeCell ref="B31:B33"/>
    <mergeCell ref="C31:C33"/>
    <mergeCell ref="D31:W31"/>
    <mergeCell ref="X31:AO31"/>
    <mergeCell ref="M35:M39"/>
    <mergeCell ref="N35:N39"/>
    <mergeCell ref="O35:O39"/>
    <mergeCell ref="P35:P39"/>
    <mergeCell ref="Q35:Q39"/>
    <mergeCell ref="R35:R39"/>
    <mergeCell ref="G35:G39"/>
    <mergeCell ref="H35:H39"/>
    <mergeCell ref="I35:I39"/>
    <mergeCell ref="J35:J39"/>
    <mergeCell ref="AP31:BC31"/>
    <mergeCell ref="D32:E32"/>
    <mergeCell ref="F32:G32"/>
    <mergeCell ref="H32:I32"/>
    <mergeCell ref="J32:K32"/>
    <mergeCell ref="AJ26:AL26"/>
    <mergeCell ref="AM26:AO26"/>
    <mergeCell ref="AP26:AV26"/>
    <mergeCell ref="AW26:BC26"/>
    <mergeCell ref="AM32:AO32"/>
    <mergeCell ref="AP32:AV32"/>
    <mergeCell ref="AW32:BC32"/>
    <mergeCell ref="L32:M32"/>
    <mergeCell ref="N32:O32"/>
    <mergeCell ref="P32:V32"/>
    <mergeCell ref="W32:W33"/>
    <mergeCell ref="X32:Z32"/>
    <mergeCell ref="AA32:AC32"/>
    <mergeCell ref="A29:A30"/>
    <mergeCell ref="B29:B30"/>
    <mergeCell ref="P26:V26"/>
    <mergeCell ref="W26:W27"/>
    <mergeCell ref="X26:Z26"/>
    <mergeCell ref="AA26:AC26"/>
    <mergeCell ref="AD26:AF26"/>
    <mergeCell ref="AG26:AI26"/>
    <mergeCell ref="D26:E26"/>
    <mergeCell ref="F26:G26"/>
    <mergeCell ref="H26:I26"/>
    <mergeCell ref="J26:K26"/>
    <mergeCell ref="L26:M26"/>
    <mergeCell ref="N26:O26"/>
    <mergeCell ref="A22:A24"/>
    <mergeCell ref="A25:A28"/>
    <mergeCell ref="B25:B27"/>
    <mergeCell ref="C25:C27"/>
    <mergeCell ref="D25:W25"/>
    <mergeCell ref="X25:AO25"/>
    <mergeCell ref="AP25:BC25"/>
    <mergeCell ref="W19:W20"/>
    <mergeCell ref="X19:Z19"/>
    <mergeCell ref="AA19:AC19"/>
    <mergeCell ref="AD19:AF19"/>
    <mergeCell ref="AG19:AI19"/>
    <mergeCell ref="AJ19:AL19"/>
    <mergeCell ref="F19:G19"/>
    <mergeCell ref="H19:I19"/>
    <mergeCell ref="J19:K19"/>
    <mergeCell ref="L19:M19"/>
    <mergeCell ref="N19:O19"/>
    <mergeCell ref="P19:V19"/>
    <mergeCell ref="A14:A17"/>
    <mergeCell ref="B14:B16"/>
    <mergeCell ref="B18:B20"/>
    <mergeCell ref="C18:C20"/>
    <mergeCell ref="D18:W18"/>
    <mergeCell ref="X18:AO18"/>
    <mergeCell ref="AP18:BC18"/>
    <mergeCell ref="D19:E19"/>
    <mergeCell ref="X11:Z11"/>
    <mergeCell ref="AA11:AC11"/>
    <mergeCell ref="AD11:AF11"/>
    <mergeCell ref="AG11:AI11"/>
    <mergeCell ref="AJ11:AL11"/>
    <mergeCell ref="AM11:AO11"/>
    <mergeCell ref="AM19:AO19"/>
    <mergeCell ref="AP19:AV19"/>
    <mergeCell ref="AW19:BC19"/>
    <mergeCell ref="AP10:BC10"/>
    <mergeCell ref="D11:E11"/>
    <mergeCell ref="F11:G11"/>
    <mergeCell ref="H11:I11"/>
    <mergeCell ref="J11:K11"/>
    <mergeCell ref="L11:M11"/>
    <mergeCell ref="N11:O11"/>
    <mergeCell ref="P11:V11"/>
    <mergeCell ref="W11:W12"/>
    <mergeCell ref="AP11:AV11"/>
    <mergeCell ref="AW11:BC11"/>
    <mergeCell ref="A6:A9"/>
    <mergeCell ref="B6:B8"/>
    <mergeCell ref="A10:A13"/>
    <mergeCell ref="B10:B12"/>
    <mergeCell ref="C10:C12"/>
    <mergeCell ref="D10:W10"/>
    <mergeCell ref="AD3:AF3"/>
    <mergeCell ref="AG3:AI3"/>
    <mergeCell ref="AJ3:AL3"/>
    <mergeCell ref="A2:A5"/>
    <mergeCell ref="B2:B4"/>
    <mergeCell ref="C2:C4"/>
    <mergeCell ref="D2:W2"/>
    <mergeCell ref="X2:AO2"/>
    <mergeCell ref="X10:AO10"/>
    <mergeCell ref="AM3:AO3"/>
    <mergeCell ref="D3:E3"/>
    <mergeCell ref="F3:G3"/>
    <mergeCell ref="H3:I3"/>
    <mergeCell ref="J3:K3"/>
    <mergeCell ref="AP3:AV3"/>
    <mergeCell ref="AW3:BC3"/>
    <mergeCell ref="L3:M3"/>
    <mergeCell ref="N3:O3"/>
    <mergeCell ref="P3:V3"/>
    <mergeCell ref="W3:W4"/>
    <mergeCell ref="X3:Z3"/>
    <mergeCell ref="AA3:AC3"/>
    <mergeCell ref="AP2:BC2"/>
    <mergeCell ref="A41:A44"/>
    <mergeCell ref="B41:B43"/>
    <mergeCell ref="C41:C43"/>
    <mergeCell ref="D41:W41"/>
    <mergeCell ref="X41:AO41"/>
    <mergeCell ref="AP41:BC41"/>
    <mergeCell ref="D42:E42"/>
    <mergeCell ref="F42:G42"/>
    <mergeCell ref="H42:I42"/>
    <mergeCell ref="J42:K42"/>
    <mergeCell ref="L42:M42"/>
    <mergeCell ref="N42:O42"/>
    <mergeCell ref="P42:V42"/>
    <mergeCell ref="W42:W43"/>
    <mergeCell ref="X42:Z42"/>
    <mergeCell ref="AA42:AC42"/>
    <mergeCell ref="AD42:AF42"/>
    <mergeCell ref="AG42:AI42"/>
    <mergeCell ref="AJ42:AL42"/>
    <mergeCell ref="AM42:AO42"/>
    <mergeCell ref="AP42:AV42"/>
    <mergeCell ref="AW42:BC42"/>
    <mergeCell ref="A46:A49"/>
    <mergeCell ref="B46:B48"/>
    <mergeCell ref="C46:C48"/>
    <mergeCell ref="D46:W46"/>
    <mergeCell ref="X46:AO46"/>
    <mergeCell ref="AP46:BC46"/>
    <mergeCell ref="D47:E47"/>
    <mergeCell ref="F47:G47"/>
    <mergeCell ref="H47:I47"/>
    <mergeCell ref="J47:K47"/>
    <mergeCell ref="L47:M47"/>
    <mergeCell ref="N47:O47"/>
    <mergeCell ref="P47:V47"/>
    <mergeCell ref="W47:W48"/>
    <mergeCell ref="X47:Z47"/>
    <mergeCell ref="AA47:AC47"/>
    <mergeCell ref="AD47:AF47"/>
    <mergeCell ref="AG47:AI47"/>
    <mergeCell ref="AJ47:AL47"/>
    <mergeCell ref="AM47:AO47"/>
    <mergeCell ref="AP47:AV47"/>
    <mergeCell ref="AW47:BC47"/>
    <mergeCell ref="A50:A51"/>
    <mergeCell ref="B50:B51"/>
    <mergeCell ref="A52:A55"/>
    <mergeCell ref="B52:B54"/>
    <mergeCell ref="C52:C54"/>
    <mergeCell ref="D52:W52"/>
    <mergeCell ref="X52:AO52"/>
    <mergeCell ref="AP52:BC52"/>
    <mergeCell ref="D53:E53"/>
    <mergeCell ref="F53:G53"/>
    <mergeCell ref="H53:I53"/>
    <mergeCell ref="J53:K53"/>
    <mergeCell ref="L53:M53"/>
    <mergeCell ref="N53:O53"/>
    <mergeCell ref="P53:V53"/>
    <mergeCell ref="W53:W54"/>
    <mergeCell ref="X53:Z53"/>
    <mergeCell ref="AA53:AC53"/>
    <mergeCell ref="AD53:AF53"/>
    <mergeCell ref="AG53:AI53"/>
    <mergeCell ref="AJ53:AL53"/>
    <mergeCell ref="AM53:AO53"/>
    <mergeCell ref="AP53:AV53"/>
    <mergeCell ref="AW53:BC53"/>
    <mergeCell ref="A57:A60"/>
    <mergeCell ref="B57:B59"/>
    <mergeCell ref="C57:C59"/>
    <mergeCell ref="D57:W57"/>
    <mergeCell ref="X57:AO57"/>
    <mergeCell ref="AP57:BC57"/>
    <mergeCell ref="D58:E58"/>
    <mergeCell ref="F58:G58"/>
    <mergeCell ref="H58:I58"/>
    <mergeCell ref="J58:K58"/>
    <mergeCell ref="L58:M58"/>
    <mergeCell ref="N58:O58"/>
    <mergeCell ref="P58:V58"/>
    <mergeCell ref="W58:W59"/>
    <mergeCell ref="X58:Z58"/>
    <mergeCell ref="AA58:AC58"/>
    <mergeCell ref="AD58:AF58"/>
    <mergeCell ref="AG58:AI58"/>
    <mergeCell ref="AJ58:AL58"/>
    <mergeCell ref="AM58:AO58"/>
    <mergeCell ref="AP58:AV58"/>
    <mergeCell ref="AW58:BC58"/>
    <mergeCell ref="A61:A66"/>
    <mergeCell ref="B61:B65"/>
    <mergeCell ref="A67:A70"/>
    <mergeCell ref="B67:B69"/>
    <mergeCell ref="C67:C69"/>
    <mergeCell ref="D67:W67"/>
    <mergeCell ref="X67:AO67"/>
    <mergeCell ref="AP67:BC67"/>
    <mergeCell ref="D68:E68"/>
    <mergeCell ref="F68:G68"/>
    <mergeCell ref="H68:I68"/>
    <mergeCell ref="J68:K68"/>
    <mergeCell ref="L68:M68"/>
    <mergeCell ref="N68:O68"/>
    <mergeCell ref="P68:V68"/>
    <mergeCell ref="W68:W69"/>
    <mergeCell ref="X68:Z68"/>
    <mergeCell ref="AA68:AC68"/>
    <mergeCell ref="AD68:AF68"/>
    <mergeCell ref="AG68:AI68"/>
    <mergeCell ref="AJ68:AL68"/>
    <mergeCell ref="AM68:AO68"/>
    <mergeCell ref="AP68:AV68"/>
    <mergeCell ref="AW68:BC68"/>
    <mergeCell ref="A71:A75"/>
    <mergeCell ref="B71:B75"/>
    <mergeCell ref="A76:A79"/>
    <mergeCell ref="B76:B78"/>
    <mergeCell ref="C76:C78"/>
    <mergeCell ref="D76:W76"/>
    <mergeCell ref="X76:AO76"/>
    <mergeCell ref="AP76:BC76"/>
    <mergeCell ref="D77:E77"/>
    <mergeCell ref="F77:G77"/>
    <mergeCell ref="H77:I77"/>
    <mergeCell ref="J77:K77"/>
    <mergeCell ref="L77:M77"/>
    <mergeCell ref="N77:O77"/>
    <mergeCell ref="P77:V77"/>
    <mergeCell ref="W77:W78"/>
    <mergeCell ref="X77:Z77"/>
    <mergeCell ref="AA77:AC77"/>
    <mergeCell ref="AD77:AF77"/>
    <mergeCell ref="AG77:AI77"/>
    <mergeCell ref="AJ77:AL77"/>
    <mergeCell ref="AM77:AO77"/>
    <mergeCell ref="AP77:AV77"/>
    <mergeCell ref="AW77:BC77"/>
    <mergeCell ref="A80:A84"/>
    <mergeCell ref="B80:B84"/>
    <mergeCell ref="A85:A88"/>
    <mergeCell ref="B85:B87"/>
    <mergeCell ref="C85:C87"/>
    <mergeCell ref="D85:W85"/>
    <mergeCell ref="X85:AO85"/>
    <mergeCell ref="AP85:BC85"/>
    <mergeCell ref="D86:E86"/>
    <mergeCell ref="F86:G86"/>
    <mergeCell ref="H86:I86"/>
    <mergeCell ref="J86:K86"/>
    <mergeCell ref="L86:M86"/>
    <mergeCell ref="N86:O86"/>
    <mergeCell ref="P86:V86"/>
    <mergeCell ref="W86:W87"/>
    <mergeCell ref="X86:Z86"/>
    <mergeCell ref="AA86:AC86"/>
    <mergeCell ref="AD86:AF86"/>
    <mergeCell ref="AG86:AI86"/>
    <mergeCell ref="AJ86:AL86"/>
    <mergeCell ref="AM86:AO86"/>
    <mergeCell ref="AP86:AV86"/>
    <mergeCell ref="AW86:BC86"/>
    <mergeCell ref="A89:A93"/>
    <mergeCell ref="B89:B93"/>
    <mergeCell ref="A94:A97"/>
    <mergeCell ref="B94:B96"/>
    <mergeCell ref="C94:C96"/>
    <mergeCell ref="D94:W94"/>
    <mergeCell ref="X94:AO94"/>
    <mergeCell ref="AP94:BC94"/>
    <mergeCell ref="D95:E95"/>
    <mergeCell ref="F95:G95"/>
    <mergeCell ref="H95:I95"/>
    <mergeCell ref="J95:K95"/>
    <mergeCell ref="L95:M95"/>
    <mergeCell ref="N95:O95"/>
    <mergeCell ref="P95:V95"/>
    <mergeCell ref="W95:W96"/>
    <mergeCell ref="X95:Z95"/>
    <mergeCell ref="AA95:AC95"/>
    <mergeCell ref="AD95:AF95"/>
    <mergeCell ref="AG95:AI95"/>
    <mergeCell ref="AJ95:AL95"/>
    <mergeCell ref="AM95:AO95"/>
    <mergeCell ref="AP95:AV95"/>
    <mergeCell ref="AW95:BC95"/>
    <mergeCell ref="A98:A99"/>
    <mergeCell ref="A100:A103"/>
    <mergeCell ref="B100:B102"/>
    <mergeCell ref="C100:C102"/>
    <mergeCell ref="D100:W100"/>
    <mergeCell ref="X100:AO100"/>
    <mergeCell ref="AP100:BC100"/>
    <mergeCell ref="D101:E101"/>
    <mergeCell ref="F101:G101"/>
    <mergeCell ref="H101:I101"/>
    <mergeCell ref="J101:K101"/>
    <mergeCell ref="L101:M101"/>
    <mergeCell ref="N101:O101"/>
    <mergeCell ref="P101:V101"/>
    <mergeCell ref="W101:W102"/>
    <mergeCell ref="X101:Z101"/>
    <mergeCell ref="AA101:AC101"/>
    <mergeCell ref="AD101:AF101"/>
    <mergeCell ref="AG101:AI101"/>
    <mergeCell ref="AJ101:AL101"/>
    <mergeCell ref="AM101:AO101"/>
    <mergeCell ref="AP101:AV101"/>
    <mergeCell ref="AW101:BC101"/>
    <mergeCell ref="A104:A106"/>
    <mergeCell ref="B104:B105"/>
    <mergeCell ref="A107:A110"/>
    <mergeCell ref="B107:B109"/>
    <mergeCell ref="C107:C109"/>
    <mergeCell ref="D107:W107"/>
    <mergeCell ref="X107:AO107"/>
    <mergeCell ref="AP107:BC107"/>
    <mergeCell ref="D108:E108"/>
    <mergeCell ref="F108:G108"/>
    <mergeCell ref="H108:I108"/>
    <mergeCell ref="J108:K108"/>
    <mergeCell ref="L108:M108"/>
    <mergeCell ref="N108:O108"/>
    <mergeCell ref="P108:V108"/>
    <mergeCell ref="W108:W109"/>
    <mergeCell ref="X108:Z108"/>
    <mergeCell ref="AA108:AC108"/>
    <mergeCell ref="AD108:AF108"/>
    <mergeCell ref="AG108:AI108"/>
    <mergeCell ref="AJ108:AL108"/>
    <mergeCell ref="AM108:AO108"/>
    <mergeCell ref="AP108:AV108"/>
    <mergeCell ref="AW108:BC108"/>
    <mergeCell ref="A111:A115"/>
    <mergeCell ref="B111:B115"/>
    <mergeCell ref="A116:A119"/>
    <mergeCell ref="B116:B118"/>
    <mergeCell ref="C116:C118"/>
    <mergeCell ref="D116:W116"/>
    <mergeCell ref="X116:AO116"/>
    <mergeCell ref="AP116:BC116"/>
    <mergeCell ref="D117:E117"/>
    <mergeCell ref="F117:G117"/>
    <mergeCell ref="H117:I117"/>
    <mergeCell ref="J117:K117"/>
    <mergeCell ref="L117:M117"/>
    <mergeCell ref="N117:O117"/>
    <mergeCell ref="P117:V117"/>
    <mergeCell ref="W117:W118"/>
    <mergeCell ref="X117:Z117"/>
    <mergeCell ref="AA117:AC117"/>
    <mergeCell ref="AD117:AF117"/>
    <mergeCell ref="AG117:AI117"/>
    <mergeCell ref="AJ117:AL117"/>
    <mergeCell ref="AM117:AO117"/>
    <mergeCell ref="AP117:AV117"/>
    <mergeCell ref="AW117:BC117"/>
    <mergeCell ref="A120:A125"/>
    <mergeCell ref="B120:B124"/>
    <mergeCell ref="A126:A129"/>
    <mergeCell ref="B126:B128"/>
    <mergeCell ref="C126:C128"/>
    <mergeCell ref="D126:W126"/>
    <mergeCell ref="X126:AO126"/>
    <mergeCell ref="AP126:BC126"/>
    <mergeCell ref="D127:E127"/>
    <mergeCell ref="F127:G127"/>
    <mergeCell ref="H127:I127"/>
    <mergeCell ref="J127:K127"/>
    <mergeCell ref="L127:M127"/>
    <mergeCell ref="N127:O127"/>
    <mergeCell ref="P127:V127"/>
    <mergeCell ref="W127:W128"/>
    <mergeCell ref="X127:Z127"/>
    <mergeCell ref="AA127:AC127"/>
    <mergeCell ref="AD127:AF127"/>
    <mergeCell ref="AG127:AI127"/>
    <mergeCell ref="AJ127:AL127"/>
    <mergeCell ref="AM127:AO127"/>
    <mergeCell ref="AP127:AV127"/>
    <mergeCell ref="AW127:BC127"/>
    <mergeCell ref="A130:A134"/>
    <mergeCell ref="B130:B134"/>
    <mergeCell ref="A135:A138"/>
    <mergeCell ref="B135:B137"/>
    <mergeCell ref="C135:C137"/>
    <mergeCell ref="D135:W135"/>
    <mergeCell ref="X135:AO135"/>
    <mergeCell ref="AP135:BC135"/>
    <mergeCell ref="D136:E136"/>
    <mergeCell ref="F136:G136"/>
    <mergeCell ref="H136:I136"/>
    <mergeCell ref="J136:K136"/>
    <mergeCell ref="L136:M136"/>
    <mergeCell ref="N136:O136"/>
    <mergeCell ref="P136:V136"/>
    <mergeCell ref="W136:W137"/>
    <mergeCell ref="X136:Z136"/>
    <mergeCell ref="AA136:AC136"/>
    <mergeCell ref="AD136:AF136"/>
    <mergeCell ref="AG136:AI136"/>
    <mergeCell ref="AJ136:AL136"/>
    <mergeCell ref="AM136:AO136"/>
    <mergeCell ref="AP136:AV136"/>
    <mergeCell ref="AW136:BC136"/>
    <mergeCell ref="A139:A143"/>
    <mergeCell ref="B139:B143"/>
    <mergeCell ref="A144:A147"/>
    <mergeCell ref="B144:B146"/>
    <mergeCell ref="C144:C146"/>
    <mergeCell ref="D144:W144"/>
    <mergeCell ref="X144:AO144"/>
    <mergeCell ref="AP144:BC144"/>
    <mergeCell ref="D145:E145"/>
    <mergeCell ref="F145:G145"/>
    <mergeCell ref="H145:I145"/>
    <mergeCell ref="J145:K145"/>
    <mergeCell ref="L145:M145"/>
    <mergeCell ref="N145:O145"/>
    <mergeCell ref="P145:V145"/>
    <mergeCell ref="W145:W146"/>
    <mergeCell ref="X145:Z145"/>
    <mergeCell ref="AA145:AC145"/>
    <mergeCell ref="AD145:AF145"/>
    <mergeCell ref="AG145:AI145"/>
    <mergeCell ref="AP145:AV145"/>
    <mergeCell ref="AW145:BC145"/>
    <mergeCell ref="A148:A150"/>
    <mergeCell ref="B148:B149"/>
    <mergeCell ref="A151:A154"/>
    <mergeCell ref="B151:B153"/>
    <mergeCell ref="C151:C153"/>
    <mergeCell ref="D151:W151"/>
    <mergeCell ref="X151:AO151"/>
    <mergeCell ref="AP151:BC151"/>
    <mergeCell ref="D152:E152"/>
    <mergeCell ref="F152:G152"/>
    <mergeCell ref="H152:I152"/>
    <mergeCell ref="J152:K152"/>
    <mergeCell ref="L152:M152"/>
    <mergeCell ref="N152:O152"/>
    <mergeCell ref="P152:V152"/>
    <mergeCell ref="W152:W153"/>
    <mergeCell ref="X152:Z152"/>
    <mergeCell ref="AA152:AC152"/>
    <mergeCell ref="AD152:AF152"/>
    <mergeCell ref="AG152:AI152"/>
    <mergeCell ref="W162:W163"/>
    <mergeCell ref="X162:Z162"/>
    <mergeCell ref="AA162:AC162"/>
    <mergeCell ref="AD162:AF162"/>
    <mergeCell ref="AJ145:AL145"/>
    <mergeCell ref="AM145:AO145"/>
    <mergeCell ref="AG162:AI162"/>
    <mergeCell ref="AJ162:AL162"/>
    <mergeCell ref="AM162:AO162"/>
    <mergeCell ref="AP162:AV162"/>
    <mergeCell ref="AW162:BC162"/>
    <mergeCell ref="A165:A166"/>
    <mergeCell ref="B165:B166"/>
    <mergeCell ref="AJ152:AL152"/>
    <mergeCell ref="AM152:AO152"/>
    <mergeCell ref="AP152:AV152"/>
    <mergeCell ref="AW152:BC152"/>
    <mergeCell ref="A155:A160"/>
    <mergeCell ref="B155:B159"/>
    <mergeCell ref="C155:C160"/>
    <mergeCell ref="A161:A164"/>
    <mergeCell ref="B161:B163"/>
    <mergeCell ref="C161:C163"/>
    <mergeCell ref="D161:W161"/>
    <mergeCell ref="X161:AO161"/>
    <mergeCell ref="AP161:BC161"/>
    <mergeCell ref="D162:E162"/>
    <mergeCell ref="F162:G162"/>
    <mergeCell ref="H162:I162"/>
    <mergeCell ref="J162:K162"/>
    <mergeCell ref="L162:M162"/>
    <mergeCell ref="N162:O162"/>
    <mergeCell ref="P162:V162"/>
  </mergeCells>
  <conditionalFormatting sqref="Y14:Y17 Y6:Y9 Y45 Y71:Y75 Y80:Y84 Y89:Y93 Y111:Y115 Y130:Y134 Y139:Y143">
    <cfRule type="expression" dxfId="85" priority="214">
      <formula>$Y6&gt;$E6</formula>
    </cfRule>
  </conditionalFormatting>
  <conditionalFormatting sqref="AC6:AC9 AF6:AF9 AI6:AI9 AL6:AL9 AO6:AO9 Z6:Z9 AC45 AF45 AI45 AL45 AO45 Z45 AC71:AC75 AF71:AF75 AI71:AI75 AL71:AL75 AO71:AO75 Z71:Z75 AC89:AC93 AF89:AF93 AI89:AI93 AL89:AL93 AO89:AO93 Z89:Z93 AC111:AC115 AF111:AF115 AI111:AI115 AL111:AL115 AO111:AO115 Z111:Z115 AC130:AC134 AF130:AF134 AI130:AI134 AL130:AL134 AO130:AO134 Z130:Z134 AC138:AC143 AF138:AF143 AI138:AI143 AL138:AL143 AO138:AO143 Z138:Z143">
    <cfRule type="expression" dxfId="84" priority="213">
      <formula>$AC6&lt;30</formula>
    </cfRule>
  </conditionalFormatting>
  <conditionalFormatting sqref="AC6:AC9 AF6:AF9 AI6:AI9 AL6:AL9 AO6:AO9 Z6:Z9 AC45 AF45 AI45 AL45 AO45 Z45 AC71:AC75 AF71:AF75 AI71:AI75 AL71:AL75 AO71:AO75 Z71:Z75 AC89:AC93 AF89:AF93 AI89:AI93 AL89:AL93 AO89:AO93 Z89:Z93 AC111:AC115 AF111:AF115 AI111:AI115 AL111:AL115 AO111:AO115 Z111:Z115 AC130:AC134 AF130:AF134 AI130:AI134 AL130:AL134 AO130:AO134 Z130:Z134 AC138:AC143 AF138:AF143 AI138:AI143 AL138:AL143 AO138:AO143 Z138:Z143">
    <cfRule type="expression" dxfId="83" priority="212">
      <formula>$AC6&gt;35</formula>
    </cfRule>
  </conditionalFormatting>
  <conditionalFormatting sqref="Z14:Z17 AC14:AC17 AF14:AF17 AI14:AI17 AL14:AL17 AO14:AO17 Z80:Z84 AC80:AC84 AF80:AF84 AI80:AI84 AL80:AL84 AO80:AO84">
    <cfRule type="expression" dxfId="82" priority="189">
      <formula>$AC14&gt;35</formula>
    </cfRule>
    <cfRule type="expression" dxfId="81" priority="190">
      <formula>$AC14&lt;30</formula>
    </cfRule>
  </conditionalFormatting>
  <conditionalFormatting sqref="AC24 AF24 AI24 AL24 AO24 Z24">
    <cfRule type="expression" dxfId="80" priority="186">
      <formula>$AC24&gt;35</formula>
    </cfRule>
  </conditionalFormatting>
  <conditionalFormatting sqref="Y24">
    <cfRule type="expression" dxfId="79" priority="188">
      <formula>$Y24&gt;$E24</formula>
    </cfRule>
  </conditionalFormatting>
  <conditionalFormatting sqref="AC24 AF24 AI24 AL24 AO24 Z24">
    <cfRule type="expression" dxfId="78" priority="187">
      <formula>$AC24&lt;30</formula>
    </cfRule>
  </conditionalFormatting>
  <conditionalFormatting sqref="Y29:Y30">
    <cfRule type="expression" dxfId="77" priority="185">
      <formula>$Y29&gt;$E29</formula>
    </cfRule>
  </conditionalFormatting>
  <conditionalFormatting sqref="Z29:Z30 AC29:AC30 AF29:AF30 AI29:AI30 AL29:AL30 AO29:AO30">
    <cfRule type="expression" dxfId="76" priority="183">
      <formula>$AC29&gt;35</formula>
    </cfRule>
    <cfRule type="expression" dxfId="75" priority="184">
      <formula>$AC29&lt;30</formula>
    </cfRule>
  </conditionalFormatting>
  <conditionalFormatting sqref="Y35 Y40">
    <cfRule type="expression" dxfId="74" priority="182">
      <formula>$Y35&gt;$E35</formula>
    </cfRule>
  </conditionalFormatting>
  <conditionalFormatting sqref="AC35 AC40">
    <cfRule type="expression" dxfId="73" priority="181">
      <formula>$AC35&lt;30</formula>
    </cfRule>
  </conditionalFormatting>
  <conditionalFormatting sqref="AC35 AC40">
    <cfRule type="expression" dxfId="72" priority="180">
      <formula>$AC35&gt;35</formula>
    </cfRule>
  </conditionalFormatting>
  <conditionalFormatting sqref="AF35 AF40">
    <cfRule type="expression" dxfId="71" priority="179">
      <formula>$AC35&lt;30</formula>
    </cfRule>
  </conditionalFormatting>
  <conditionalFormatting sqref="AF35 AF40">
    <cfRule type="expression" dxfId="70" priority="178">
      <formula>$AC35&gt;35</formula>
    </cfRule>
  </conditionalFormatting>
  <conditionalFormatting sqref="AI35 AI40">
    <cfRule type="expression" dxfId="69" priority="177">
      <formula>$AC35&lt;30</formula>
    </cfRule>
  </conditionalFormatting>
  <conditionalFormatting sqref="AI35 AI40">
    <cfRule type="expression" dxfId="68" priority="176">
      <formula>$AC35&gt;35</formula>
    </cfRule>
  </conditionalFormatting>
  <conditionalFormatting sqref="AL35 AL40">
    <cfRule type="expression" dxfId="67" priority="175">
      <formula>$AC35&lt;30</formula>
    </cfRule>
  </conditionalFormatting>
  <conditionalFormatting sqref="AL35 AL40">
    <cfRule type="expression" dxfId="66" priority="174">
      <formula>$AC35&gt;35</formula>
    </cfRule>
  </conditionalFormatting>
  <conditionalFormatting sqref="AO35 AO40">
    <cfRule type="expression" dxfId="65" priority="173">
      <formula>$AC35&lt;30</formula>
    </cfRule>
  </conditionalFormatting>
  <conditionalFormatting sqref="AO35 AO40">
    <cfRule type="expression" dxfId="64" priority="172">
      <formula>$AC35&gt;35</formula>
    </cfRule>
  </conditionalFormatting>
  <conditionalFormatting sqref="Z35 Z40">
    <cfRule type="expression" dxfId="63" priority="171">
      <formula>$AC35&lt;30</formula>
    </cfRule>
  </conditionalFormatting>
  <conditionalFormatting sqref="Z35 Z40">
    <cfRule type="expression" dxfId="62" priority="170">
      <formula>$AC35&gt;35</formula>
    </cfRule>
  </conditionalFormatting>
  <conditionalFormatting sqref="Y56">
    <cfRule type="expression" dxfId="61" priority="140">
      <formula>$Y56&gt;$E56</formula>
    </cfRule>
  </conditionalFormatting>
  <conditionalFormatting sqref="Z56 AC56 AF56 AI56 AL56 AO56">
    <cfRule type="expression" dxfId="60" priority="138">
      <formula>$AC56&gt;35</formula>
    </cfRule>
    <cfRule type="expression" dxfId="59" priority="139">
      <formula>$AC56&lt;30</formula>
    </cfRule>
  </conditionalFormatting>
  <conditionalFormatting sqref="Y61:Y66">
    <cfRule type="expression" dxfId="58" priority="137">
      <formula>$Y61&gt;$E61</formula>
    </cfRule>
  </conditionalFormatting>
  <conditionalFormatting sqref="AC61:AC66">
    <cfRule type="expression" dxfId="57" priority="136">
      <formula>$AC61&lt;30</formula>
    </cfRule>
  </conditionalFormatting>
  <conditionalFormatting sqref="AC61:AC66">
    <cfRule type="expression" dxfId="56" priority="135">
      <formula>$AC61&gt;35</formula>
    </cfRule>
  </conditionalFormatting>
  <conditionalFormatting sqref="AF61:AF66">
    <cfRule type="expression" dxfId="55" priority="134">
      <formula>$AC61&lt;30</formula>
    </cfRule>
  </conditionalFormatting>
  <conditionalFormatting sqref="AF61:AF66">
    <cfRule type="expression" dxfId="54" priority="133">
      <formula>$AC61&gt;35</formula>
    </cfRule>
  </conditionalFormatting>
  <conditionalFormatting sqref="AI61:AI66">
    <cfRule type="expression" dxfId="53" priority="132">
      <formula>$AC61&lt;30</formula>
    </cfRule>
  </conditionalFormatting>
  <conditionalFormatting sqref="AI61:AI66">
    <cfRule type="expression" dxfId="52" priority="131">
      <formula>$AC61&gt;35</formula>
    </cfRule>
  </conditionalFormatting>
  <conditionalFormatting sqref="AL61:AL66">
    <cfRule type="expression" dxfId="51" priority="130">
      <formula>$AC61&lt;30</formula>
    </cfRule>
  </conditionalFormatting>
  <conditionalFormatting sqref="AL61:AL66">
    <cfRule type="expression" dxfId="50" priority="129">
      <formula>$AC61&gt;35</formula>
    </cfRule>
  </conditionalFormatting>
  <conditionalFormatting sqref="AO61:AO66">
    <cfRule type="expression" dxfId="49" priority="128">
      <formula>$AC61&lt;30</formula>
    </cfRule>
  </conditionalFormatting>
  <conditionalFormatting sqref="AO61:AO66">
    <cfRule type="expression" dxfId="48" priority="127">
      <formula>$AC61&gt;35</formula>
    </cfRule>
  </conditionalFormatting>
  <conditionalFormatting sqref="Z61:Z66">
    <cfRule type="expression" dxfId="47" priority="126">
      <formula>$AC61&lt;30</formula>
    </cfRule>
  </conditionalFormatting>
  <conditionalFormatting sqref="Z61:Z66">
    <cfRule type="expression" dxfId="46" priority="125">
      <formula>$AC61&gt;35</formula>
    </cfRule>
  </conditionalFormatting>
  <conditionalFormatting sqref="Y98:Y99">
    <cfRule type="expression" dxfId="45" priority="85">
      <formula>$Y98&gt;$E98</formula>
    </cfRule>
  </conditionalFormatting>
  <conditionalFormatting sqref="AC98:AC99 AF98:AF99 AI98:AI99 AL98:AL99 AO98:AO99 Z98:Z99">
    <cfRule type="expression" dxfId="44" priority="84">
      <formula>$AC98&lt;30</formula>
    </cfRule>
  </conditionalFormatting>
  <conditionalFormatting sqref="AC98:AC99 AF98:AF99 AI98:AI99 AL98:AL99 AO98:AO99 Z98:Z99">
    <cfRule type="expression" dxfId="43" priority="83">
      <formula>$AC98&gt;35</formula>
    </cfRule>
  </conditionalFormatting>
  <conditionalFormatting sqref="Y104:Y106">
    <cfRule type="expression" dxfId="42" priority="82">
      <formula>$Y104&gt;$E104</formula>
    </cfRule>
  </conditionalFormatting>
  <conditionalFormatting sqref="AC104:AC106 AF104:AF106 AI104:AI106 AL106 AO104:AO106 Z104:Z106">
    <cfRule type="expression" dxfId="41" priority="81">
      <formula>$AC104&lt;30</formula>
    </cfRule>
  </conditionalFormatting>
  <conditionalFormatting sqref="AC104:AC106 AF104:AF106 AI104:AI106 AL106 AO104:AO106 Z104:Z106">
    <cfRule type="expression" dxfId="40" priority="80">
      <formula>$AC104&gt;35</formula>
    </cfRule>
  </conditionalFormatting>
  <conditionalFormatting sqref="AL104:AL105">
    <cfRule type="expression" dxfId="39" priority="79">
      <formula>$AC104&lt;30</formula>
    </cfRule>
  </conditionalFormatting>
  <conditionalFormatting sqref="AL104:AL105">
    <cfRule type="expression" dxfId="38" priority="78">
      <formula>$AC104&gt;35</formula>
    </cfRule>
  </conditionalFormatting>
  <conditionalFormatting sqref="Z120:Z125">
    <cfRule type="expression" dxfId="37" priority="52">
      <formula>$AC120&gt;35</formula>
    </cfRule>
  </conditionalFormatting>
  <conditionalFormatting sqref="Y120:Y125">
    <cfRule type="expression" dxfId="36" priority="64">
      <formula>$Y120&gt;$E120</formula>
    </cfRule>
  </conditionalFormatting>
  <conditionalFormatting sqref="AC120:AC125">
    <cfRule type="expression" dxfId="35" priority="63">
      <formula>$AC120&lt;30</formula>
    </cfRule>
  </conditionalFormatting>
  <conditionalFormatting sqref="AC120:AC125">
    <cfRule type="expression" dxfId="34" priority="62">
      <formula>$AC120&gt;35</formula>
    </cfRule>
  </conditionalFormatting>
  <conditionalFormatting sqref="AF120:AF125">
    <cfRule type="expression" dxfId="33" priority="61">
      <formula>$AC120&lt;30</formula>
    </cfRule>
  </conditionalFormatting>
  <conditionalFormatting sqref="AF120:AF125">
    <cfRule type="expression" dxfId="32" priority="60">
      <formula>$AC120&gt;35</formula>
    </cfRule>
  </conditionalFormatting>
  <conditionalFormatting sqref="AI120:AI125">
    <cfRule type="expression" dxfId="31" priority="59">
      <formula>$AC120&lt;30</formula>
    </cfRule>
  </conditionalFormatting>
  <conditionalFormatting sqref="AI120:AI125">
    <cfRule type="expression" dxfId="30" priority="58">
      <formula>$AC120&gt;35</formula>
    </cfRule>
  </conditionalFormatting>
  <conditionalFormatting sqref="AL120:AL125">
    <cfRule type="expression" dxfId="29" priority="57">
      <formula>$AC120&lt;30</formula>
    </cfRule>
  </conditionalFormatting>
  <conditionalFormatting sqref="AL120:AL125">
    <cfRule type="expression" dxfId="28" priority="56">
      <formula>$AC120&gt;35</formula>
    </cfRule>
  </conditionalFormatting>
  <conditionalFormatting sqref="AO120:AO125">
    <cfRule type="expression" dxfId="27" priority="55">
      <formula>$AC120&lt;30</formula>
    </cfRule>
  </conditionalFormatting>
  <conditionalFormatting sqref="AO120:AO125">
    <cfRule type="expression" dxfId="26" priority="54">
      <formula>$AC120&gt;35</formula>
    </cfRule>
  </conditionalFormatting>
  <conditionalFormatting sqref="Z120:Z125">
    <cfRule type="expression" dxfId="25" priority="53">
      <formula>$AC120&lt;30</formula>
    </cfRule>
  </conditionalFormatting>
  <conditionalFormatting sqref="Y148:Y150">
    <cfRule type="expression" dxfId="24" priority="25">
      <formula>$Y148&gt;$E148</formula>
    </cfRule>
  </conditionalFormatting>
  <conditionalFormatting sqref="AC148:AC150 AF148:AF150 AI148:AI150 AL148:AL150 AO148:AO150 Z148:Z150">
    <cfRule type="expression" dxfId="23" priority="24">
      <formula>$AC148&lt;30</formula>
    </cfRule>
  </conditionalFormatting>
  <conditionalFormatting sqref="AC148:AC150 AF148:AF150 AI148:AI150 AL148:AL150 AO148:AO150 Z148:Z150">
    <cfRule type="expression" dxfId="22" priority="23">
      <formula>$AC148&gt;35</formula>
    </cfRule>
  </conditionalFormatting>
  <conditionalFormatting sqref="Y155:Y160">
    <cfRule type="expression" dxfId="21" priority="22">
      <formula>$Y155&gt;$E155</formula>
    </cfRule>
  </conditionalFormatting>
  <conditionalFormatting sqref="AC155:AC160">
    <cfRule type="expression" dxfId="20" priority="21">
      <formula>$AC155&lt;30</formula>
    </cfRule>
  </conditionalFormatting>
  <conditionalFormatting sqref="AC155:AC160">
    <cfRule type="expression" dxfId="19" priority="20">
      <formula>$AC155&gt;35</formula>
    </cfRule>
  </conditionalFormatting>
  <conditionalFormatting sqref="AF155:AF160">
    <cfRule type="expression" dxfId="18" priority="19">
      <formula>$AC155&lt;30</formula>
    </cfRule>
  </conditionalFormatting>
  <conditionalFormatting sqref="AF155:AF160">
    <cfRule type="expression" dxfId="17" priority="18">
      <formula>$AC155&gt;35</formula>
    </cfRule>
  </conditionalFormatting>
  <conditionalFormatting sqref="AI155:AI160">
    <cfRule type="expression" dxfId="16" priority="17">
      <formula>$AC155&lt;30</formula>
    </cfRule>
  </conditionalFormatting>
  <conditionalFormatting sqref="AI155:AI160">
    <cfRule type="expression" dxfId="15" priority="16">
      <formula>$AC155&gt;35</formula>
    </cfRule>
  </conditionalFormatting>
  <conditionalFormatting sqref="AL155:AL160">
    <cfRule type="expression" dxfId="14" priority="15">
      <formula>$AC155&lt;30</formula>
    </cfRule>
  </conditionalFormatting>
  <conditionalFormatting sqref="AL155:AL160">
    <cfRule type="expression" dxfId="13" priority="14">
      <formula>$AC155&gt;35</formula>
    </cfRule>
  </conditionalFormatting>
  <conditionalFormatting sqref="AO155:AO160">
    <cfRule type="expression" dxfId="12" priority="13">
      <formula>$AC155&lt;30</formula>
    </cfRule>
  </conditionalFormatting>
  <conditionalFormatting sqref="AO155:AO160">
    <cfRule type="expression" dxfId="11" priority="12">
      <formula>$AC155&gt;35</formula>
    </cfRule>
  </conditionalFormatting>
  <conditionalFormatting sqref="Z155:Z160">
    <cfRule type="expression" dxfId="10" priority="11">
      <formula>$AC155&lt;30</formula>
    </cfRule>
  </conditionalFormatting>
  <conditionalFormatting sqref="Z155:Z160">
    <cfRule type="expression" dxfId="9" priority="10">
      <formula>$AC155&gt;35</formula>
    </cfRule>
  </conditionalFormatting>
  <conditionalFormatting sqref="Y165:Y166">
    <cfRule type="expression" dxfId="8" priority="9">
      <formula>$Y165&gt;$E165</formula>
    </cfRule>
  </conditionalFormatting>
  <conditionalFormatting sqref="Z165:Z166 AC165:AC166 AF165:AF166 AI165:AI166 AL165:AL166 AO165:AO166">
    <cfRule type="expression" dxfId="7" priority="7">
      <formula>$AC165&gt;35</formula>
    </cfRule>
    <cfRule type="expression" dxfId="6" priority="8">
      <formula>$AC165&lt;30</formula>
    </cfRule>
  </conditionalFormatting>
  <conditionalFormatting sqref="Y22:Y23">
    <cfRule type="expression" dxfId="5" priority="6">
      <formula>$Y22&gt;$E22</formula>
    </cfRule>
  </conditionalFormatting>
  <conditionalFormatting sqref="AC21:AC23 AF21:AF23 AI21:AI23 AL21:AL23 AO21:AO23 Z21:Z23">
    <cfRule type="expression" dxfId="4" priority="5">
      <formula>$AC21&lt;30</formula>
    </cfRule>
  </conditionalFormatting>
  <conditionalFormatting sqref="AC21:AC23 AF21:AF23 AI21:AI23 AL21:AL23 AO21:AO23 Z21:Z23">
    <cfRule type="expression" dxfId="3" priority="4">
      <formula>$AC21&gt;35</formula>
    </cfRule>
  </conditionalFormatting>
  <conditionalFormatting sqref="Y50:Y51">
    <cfRule type="expression" dxfId="2" priority="3">
      <formula>$Y50&gt;$E50</formula>
    </cfRule>
  </conditionalFormatting>
  <conditionalFormatting sqref="AC50:AC51 AF50:AF51 AI50:AI51 AL50:AL51 AO50:AO51 Z50:Z51">
    <cfRule type="expression" dxfId="1" priority="2">
      <formula>$AC50&lt;30</formula>
    </cfRule>
  </conditionalFormatting>
  <conditionalFormatting sqref="AC50:AC51 AF50:AF51 AI50:AI51 AL50:AL51 AO50:AO51 Z50:Z51">
    <cfRule type="expression" dxfId="0" priority="1">
      <formula>$AC50&gt;35</formula>
    </cfRule>
  </conditionalFormatting>
  <pageMargins left="0.7" right="0.7" top="0.75" bottom="0.75" header="0" footer="0"/>
  <pageSetup paperSize="9" firstPageNumber="4294967295" fitToWidth="0" fitToHeight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firstPageNumber="4294967295" fitToWidth="0" fitToHeight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Biểu 2</vt:lpstr>
      <vt:lpstr>Sheet2</vt:lpstr>
      <vt:lpstr>Sheet3</vt:lpstr>
      <vt:lpstr>'Biểu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Hong</cp:lastModifiedBy>
  <cp:revision>1</cp:revision>
  <cp:lastPrinted>2024-05-24T03:56:25Z</cp:lastPrinted>
  <dcterms:created xsi:type="dcterms:W3CDTF">2023-04-14T07:40:00Z</dcterms:created>
  <dcterms:modified xsi:type="dcterms:W3CDTF">2024-05-24T04:19:02Z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93F6C1CB2B674E78B65DEBDDB69A9283_13</vt:lpwstr>
  </property>
  <property fmtid="{D5CDD505-2E9C-101B-9397-08002B2CF9AE}" pid="3" name="KSOProductBuildVer">
    <vt:lpwstr>1033-12.2.0.13489</vt:lpwstr>
  </property>
</Properties>
</file>